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bookViews>
    <workbookView xWindow="120" yWindow="120" windowWidth="14805" windowHeight="8940" tabRatio="767"/>
  </bookViews>
  <sheets>
    <sheet name="Fig 7.9 P - Mid C" sheetId="13" r:id="rId1"/>
    <sheet name="Fig 7.10 P - PV" sheetId="12" r:id="rId2"/>
    <sheet name="Fig 7.11 P - NG W" sheetId="9" r:id="rId3"/>
    <sheet name="Fig 7.12 P - NG E" sheetId="25" r:id="rId4"/>
    <sheet name="Electric &amp; Gas Prices" sheetId="16" r:id="rId5"/>
    <sheet name="Forecasts" sheetId="14" r:id="rId6"/>
    <sheet name="MidC Shocks" sheetId="18" r:id="rId7"/>
    <sheet name="PV Shocks" sheetId="17" r:id="rId8"/>
    <sheet name="NG East Shock" sheetId="19" r:id="rId9"/>
    <sheet name="NG West Shocks" sheetId="20" r:id="rId10"/>
  </sheets>
  <definedNames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st" localSheetId="2" hidden="1">2</definedName>
    <definedName name="solver_est" localSheetId="3" hidden="1">2</definedName>
    <definedName name="solver_itr" localSheetId="2" hidden="1">100</definedName>
    <definedName name="solver_itr" localSheetId="3" hidden="1">100</definedName>
    <definedName name="solver_lin" localSheetId="2" hidden="1">2</definedName>
    <definedName name="solver_lin" localSheetId="3" hidden="1">2</definedName>
    <definedName name="solver_neg" localSheetId="2" hidden="1">2</definedName>
    <definedName name="solver_neg" localSheetId="3" hidden="1">2</definedName>
    <definedName name="solver_num" localSheetId="2" hidden="1">1</definedName>
    <definedName name="solver_num" localSheetId="3" hidden="1">1</definedName>
    <definedName name="solver_nwt" localSheetId="2" hidden="1">1</definedName>
    <definedName name="solver_nwt" localSheetId="3" hidden="1">1</definedName>
    <definedName name="solver_pre" localSheetId="2" hidden="1">0.000001</definedName>
    <definedName name="solver_pre" localSheetId="3" hidden="1">0.000001</definedName>
    <definedName name="solver_rel1" localSheetId="2" hidden="1">3</definedName>
    <definedName name="solver_rel1" localSheetId="3" hidden="1">3</definedName>
    <definedName name="solver_rhs1" localSheetId="2" hidden="1">1</definedName>
    <definedName name="solver_rhs1" localSheetId="3" hidden="1">1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2</definedName>
    <definedName name="solver_typ" localSheetId="3" hidden="1">2</definedName>
  </definedNames>
  <calcPr calcId="152511"/>
</workbook>
</file>

<file path=xl/calcChain.xml><?xml version="1.0" encoding="utf-8"?>
<calcChain xmlns="http://schemas.openxmlformats.org/spreadsheetml/2006/main">
  <c r="X83" i="12" l="1"/>
  <c r="X82" i="12"/>
  <c r="X81" i="12"/>
  <c r="X80" i="12"/>
  <c r="X79" i="12"/>
  <c r="X78" i="12"/>
  <c r="X77" i="12"/>
  <c r="X76" i="12"/>
  <c r="X75" i="12"/>
  <c r="X74" i="12"/>
  <c r="X73" i="12"/>
  <c r="X72" i="12"/>
  <c r="X71" i="12"/>
  <c r="X70" i="12"/>
  <c r="X69" i="12"/>
  <c r="X68" i="12"/>
  <c r="X67" i="12"/>
  <c r="X66" i="12"/>
  <c r="X65" i="12"/>
  <c r="X64" i="12"/>
  <c r="X63" i="12"/>
  <c r="X62" i="12"/>
  <c r="X61" i="12"/>
  <c r="X60" i="12"/>
  <c r="X59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Y83" i="12"/>
  <c r="Y82" i="12"/>
  <c r="Y81" i="12"/>
  <c r="Y80" i="12"/>
  <c r="Y79" i="12"/>
  <c r="Y78" i="12"/>
  <c r="Y77" i="12"/>
  <c r="Y76" i="12"/>
  <c r="Y75" i="12"/>
  <c r="Y74" i="12"/>
  <c r="Y73" i="12"/>
  <c r="Y72" i="12"/>
  <c r="Y71" i="12"/>
  <c r="Y70" i="12"/>
  <c r="Y69" i="12"/>
  <c r="Y68" i="12"/>
  <c r="Y67" i="12"/>
  <c r="Y66" i="12"/>
  <c r="Y65" i="12"/>
  <c r="Y64" i="12"/>
  <c r="Y63" i="12"/>
  <c r="Y62" i="12"/>
  <c r="Y61" i="12"/>
  <c r="Y60" i="12"/>
  <c r="Y59" i="12"/>
  <c r="Y58" i="12"/>
  <c r="Y57" i="12"/>
  <c r="Y56" i="12"/>
  <c r="Y55" i="12"/>
  <c r="Y54" i="12"/>
  <c r="Y53" i="12"/>
  <c r="Y52" i="12"/>
  <c r="Y51" i="12"/>
  <c r="Y50" i="12"/>
  <c r="Y49" i="12"/>
  <c r="Y48" i="12"/>
  <c r="Y47" i="12"/>
  <c r="Y46" i="12"/>
  <c r="Y45" i="12"/>
  <c r="Y44" i="12"/>
  <c r="Y43" i="12"/>
  <c r="Y42" i="12"/>
  <c r="Y41" i="12"/>
  <c r="Y40" i="12"/>
  <c r="Y39" i="12"/>
  <c r="Y38" i="12"/>
  <c r="Y37" i="12"/>
  <c r="Y36" i="12"/>
  <c r="Y35" i="12"/>
  <c r="Y34" i="12"/>
  <c r="X83" i="13"/>
  <c r="W83" i="13"/>
  <c r="X82" i="13"/>
  <c r="W82" i="13"/>
  <c r="X81" i="13"/>
  <c r="W81" i="13"/>
  <c r="X80" i="13"/>
  <c r="W80" i="13"/>
  <c r="X79" i="13"/>
  <c r="W79" i="13"/>
  <c r="X78" i="13"/>
  <c r="W78" i="13"/>
  <c r="X77" i="13"/>
  <c r="W77" i="13"/>
  <c r="X76" i="13"/>
  <c r="W76" i="13"/>
  <c r="X75" i="13"/>
  <c r="W75" i="13"/>
  <c r="X74" i="13"/>
  <c r="W74" i="13"/>
  <c r="X73" i="13"/>
  <c r="W73" i="13"/>
  <c r="X72" i="13"/>
  <c r="W72" i="13"/>
  <c r="X71" i="13"/>
  <c r="W71" i="13"/>
  <c r="X70" i="13"/>
  <c r="W70" i="13"/>
  <c r="X69" i="13"/>
  <c r="W69" i="13"/>
  <c r="X68" i="13"/>
  <c r="W68" i="13"/>
  <c r="X67" i="13"/>
  <c r="W67" i="13"/>
  <c r="X66" i="13"/>
  <c r="W66" i="13"/>
  <c r="X65" i="13"/>
  <c r="W65" i="13"/>
  <c r="X64" i="13"/>
  <c r="W64" i="13"/>
  <c r="X63" i="13"/>
  <c r="W63" i="13"/>
  <c r="X62" i="13"/>
  <c r="W62" i="13"/>
  <c r="X61" i="13"/>
  <c r="W61" i="13"/>
  <c r="X60" i="13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W34" i="13"/>
  <c r="X3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C1" i="13" l="1"/>
  <c r="C21" i="13" s="1"/>
  <c r="W35" i="12" l="1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X35" i="25"/>
  <c r="Y35" i="25"/>
  <c r="X36" i="25"/>
  <c r="Y36" i="25"/>
  <c r="X37" i="25"/>
  <c r="Y37" i="25"/>
  <c r="X38" i="25"/>
  <c r="Y38" i="25"/>
  <c r="X39" i="25"/>
  <c r="Y39" i="25"/>
  <c r="X40" i="25"/>
  <c r="Y40" i="25"/>
  <c r="X41" i="25"/>
  <c r="Y41" i="25"/>
  <c r="X42" i="25"/>
  <c r="Y42" i="25"/>
  <c r="X43" i="25"/>
  <c r="Y43" i="25"/>
  <c r="X44" i="25"/>
  <c r="Y44" i="25"/>
  <c r="X45" i="25"/>
  <c r="Y45" i="25"/>
  <c r="X46" i="25"/>
  <c r="Y46" i="25"/>
  <c r="X47" i="25"/>
  <c r="Y47" i="25"/>
  <c r="X48" i="25"/>
  <c r="Y48" i="25"/>
  <c r="X49" i="25"/>
  <c r="Y49" i="25"/>
  <c r="X50" i="25"/>
  <c r="Y50" i="25"/>
  <c r="X51" i="25"/>
  <c r="Y51" i="25"/>
  <c r="X52" i="25"/>
  <c r="Y52" i="25"/>
  <c r="X53" i="25"/>
  <c r="Y53" i="25"/>
  <c r="X54" i="25"/>
  <c r="Y54" i="25"/>
  <c r="X55" i="25"/>
  <c r="Y55" i="25"/>
  <c r="X56" i="25"/>
  <c r="Y56" i="25"/>
  <c r="X57" i="25"/>
  <c r="Y57" i="25"/>
  <c r="X58" i="25"/>
  <c r="Y58" i="25"/>
  <c r="X59" i="25"/>
  <c r="Y59" i="25"/>
  <c r="X60" i="25"/>
  <c r="Y60" i="25"/>
  <c r="X61" i="25"/>
  <c r="Y61" i="25"/>
  <c r="X62" i="25"/>
  <c r="Y62" i="25"/>
  <c r="X63" i="25"/>
  <c r="Y63" i="25"/>
  <c r="X64" i="25"/>
  <c r="Y64" i="25"/>
  <c r="X65" i="25"/>
  <c r="Y65" i="25"/>
  <c r="X66" i="25"/>
  <c r="Y66" i="25"/>
  <c r="X67" i="25"/>
  <c r="Y67" i="25"/>
  <c r="X68" i="25"/>
  <c r="Y68" i="25"/>
  <c r="X69" i="25"/>
  <c r="Y69" i="25"/>
  <c r="X70" i="25"/>
  <c r="Y70" i="25"/>
  <c r="X71" i="25"/>
  <c r="Y71" i="25"/>
  <c r="X72" i="25"/>
  <c r="Y72" i="25"/>
  <c r="X73" i="25"/>
  <c r="Y73" i="25"/>
  <c r="X74" i="25"/>
  <c r="Y74" i="25"/>
  <c r="X75" i="25"/>
  <c r="Y75" i="25"/>
  <c r="X76" i="25"/>
  <c r="Y76" i="25"/>
  <c r="X77" i="25"/>
  <c r="Y77" i="25"/>
  <c r="X78" i="25"/>
  <c r="Y78" i="25"/>
  <c r="X79" i="25"/>
  <c r="Y79" i="25"/>
  <c r="X80" i="25"/>
  <c r="Y80" i="25"/>
  <c r="X81" i="25"/>
  <c r="Y81" i="25"/>
  <c r="X82" i="25"/>
  <c r="Y82" i="25"/>
  <c r="X83" i="25"/>
  <c r="Y83" i="25"/>
  <c r="Y34" i="25"/>
  <c r="X34" i="25"/>
  <c r="X11" i="18"/>
  <c r="W11" i="18"/>
  <c r="W6" i="18"/>
  <c r="W5" i="18"/>
  <c r="D35" i="9" l="1"/>
  <c r="A35" i="13" l="1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34" i="13"/>
  <c r="B7" i="14"/>
  <c r="C2" i="14"/>
  <c r="D2" i="14" s="1"/>
  <c r="E2" i="14" s="1"/>
  <c r="F2" i="14" s="1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U7" i="14" s="1"/>
  <c r="Q7" i="14" l="1"/>
  <c r="G7" i="14"/>
  <c r="E7" i="14"/>
  <c r="M7" i="14"/>
  <c r="C7" i="14"/>
  <c r="I7" i="14"/>
  <c r="S7" i="14"/>
  <c r="O7" i="14"/>
  <c r="K7" i="14"/>
  <c r="R7" i="14"/>
  <c r="N7" i="14"/>
  <c r="J7" i="14"/>
  <c r="F7" i="14"/>
  <c r="T7" i="14"/>
  <c r="P7" i="14"/>
  <c r="L7" i="14"/>
  <c r="H7" i="14"/>
  <c r="D7" i="14"/>
  <c r="W34" i="12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C33" i="25"/>
  <c r="B16" i="25"/>
  <c r="X43" i="17"/>
  <c r="X23" i="17"/>
  <c r="X13" i="17"/>
  <c r="X5" i="17"/>
  <c r="X8" i="18"/>
  <c r="W15" i="18"/>
  <c r="X51" i="20"/>
  <c r="X18" i="20"/>
  <c r="X5" i="20"/>
  <c r="Y48" i="19"/>
  <c r="Y9" i="19"/>
  <c r="Y6" i="19"/>
  <c r="Y5" i="19"/>
  <c r="X13" i="19"/>
  <c r="X5" i="19"/>
  <c r="A370" i="16"/>
  <c r="A189" i="16"/>
  <c r="M8" i="25" l="1"/>
  <c r="M7" i="25"/>
  <c r="M6" i="25"/>
  <c r="M5" i="25"/>
  <c r="M4" i="25"/>
  <c r="M3" i="25"/>
  <c r="M2" i="25"/>
  <c r="J8" i="25"/>
  <c r="J7" i="25"/>
  <c r="J6" i="25"/>
  <c r="J5" i="25"/>
  <c r="J4" i="25"/>
  <c r="J3" i="25"/>
  <c r="J2" i="25"/>
  <c r="V8" i="25"/>
  <c r="V7" i="25"/>
  <c r="V6" i="25"/>
  <c r="V5" i="25"/>
  <c r="V4" i="25"/>
  <c r="V3" i="25"/>
  <c r="V2" i="25"/>
  <c r="K8" i="25"/>
  <c r="K6" i="25"/>
  <c r="K4" i="25"/>
  <c r="K2" i="25"/>
  <c r="K5" i="25"/>
  <c r="K3" i="25"/>
  <c r="K7" i="25"/>
  <c r="E8" i="25"/>
  <c r="E7" i="25"/>
  <c r="E6" i="25"/>
  <c r="E5" i="25"/>
  <c r="E4" i="25"/>
  <c r="E3" i="25"/>
  <c r="E2" i="25"/>
  <c r="I8" i="25"/>
  <c r="I7" i="25"/>
  <c r="I6" i="25"/>
  <c r="I5" i="25"/>
  <c r="I4" i="25"/>
  <c r="I3" i="25"/>
  <c r="I2" i="25"/>
  <c r="Q8" i="25"/>
  <c r="Q7" i="25"/>
  <c r="Q6" i="25"/>
  <c r="Q5" i="25"/>
  <c r="Q4" i="25"/>
  <c r="Q3" i="25"/>
  <c r="Q2" i="25"/>
  <c r="U8" i="25"/>
  <c r="U7" i="25"/>
  <c r="U6" i="25"/>
  <c r="U5" i="25"/>
  <c r="U4" i="25"/>
  <c r="U3" i="25"/>
  <c r="U2" i="25"/>
  <c r="F8" i="25"/>
  <c r="F7" i="25"/>
  <c r="F6" i="25"/>
  <c r="F5" i="25"/>
  <c r="F4" i="25"/>
  <c r="F3" i="25"/>
  <c r="F2" i="25"/>
  <c r="N8" i="25"/>
  <c r="N7" i="25"/>
  <c r="N6" i="25"/>
  <c r="N5" i="25"/>
  <c r="N4" i="25"/>
  <c r="N3" i="25"/>
  <c r="N2" i="25"/>
  <c r="R8" i="25"/>
  <c r="R7" i="25"/>
  <c r="R6" i="25"/>
  <c r="R5" i="25"/>
  <c r="R4" i="25"/>
  <c r="R3" i="25"/>
  <c r="R2" i="25"/>
  <c r="C8" i="25"/>
  <c r="C6" i="25"/>
  <c r="C4" i="25"/>
  <c r="C2" i="25"/>
  <c r="C7" i="25"/>
  <c r="C3" i="25"/>
  <c r="C5" i="25"/>
  <c r="G7" i="25"/>
  <c r="G5" i="25"/>
  <c r="G3" i="25"/>
  <c r="G2" i="25"/>
  <c r="G8" i="25"/>
  <c r="G6" i="25"/>
  <c r="G4" i="25"/>
  <c r="O7" i="25"/>
  <c r="O5" i="25"/>
  <c r="O3" i="25"/>
  <c r="O8" i="25"/>
  <c r="O4" i="25"/>
  <c r="O2" i="25"/>
  <c r="O6" i="25"/>
  <c r="S8" i="25"/>
  <c r="S6" i="25"/>
  <c r="S4" i="25"/>
  <c r="S2" i="25"/>
  <c r="S3" i="25"/>
  <c r="S7" i="25"/>
  <c r="S5" i="25"/>
  <c r="D8" i="25"/>
  <c r="D6" i="25"/>
  <c r="D4" i="25"/>
  <c r="D2" i="25"/>
  <c r="D7" i="25"/>
  <c r="D5" i="25"/>
  <c r="D3" i="25"/>
  <c r="H7" i="25"/>
  <c r="H5" i="25"/>
  <c r="H3" i="25"/>
  <c r="H8" i="25"/>
  <c r="H6" i="25"/>
  <c r="H4" i="25"/>
  <c r="H2" i="25"/>
  <c r="L8" i="25"/>
  <c r="L6" i="25"/>
  <c r="L4" i="25"/>
  <c r="L2" i="25"/>
  <c r="L5" i="25"/>
  <c r="L7" i="25"/>
  <c r="L3" i="25"/>
  <c r="P7" i="25"/>
  <c r="P5" i="25"/>
  <c r="P3" i="25"/>
  <c r="P8" i="25"/>
  <c r="P6" i="25"/>
  <c r="P4" i="25"/>
  <c r="P2" i="25"/>
  <c r="T8" i="25"/>
  <c r="T6" i="25"/>
  <c r="T4" i="25"/>
  <c r="T2" i="25"/>
  <c r="T3" i="25"/>
  <c r="T7" i="25"/>
  <c r="T5" i="25"/>
  <c r="C1" i="25"/>
  <c r="C21" i="25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B76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B75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C35" i="9"/>
  <c r="B35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B34" i="9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B34" i="12"/>
  <c r="W16" i="12"/>
  <c r="X16" i="12"/>
  <c r="Y54" i="20"/>
  <c r="X54" i="20"/>
  <c r="Y53" i="20"/>
  <c r="X53" i="20"/>
  <c r="Y52" i="20"/>
  <c r="X52" i="20"/>
  <c r="Y51" i="20"/>
  <c r="Y50" i="20"/>
  <c r="X50" i="20"/>
  <c r="Y49" i="20"/>
  <c r="X49" i="20"/>
  <c r="Y48" i="20"/>
  <c r="X48" i="20"/>
  <c r="Y47" i="20"/>
  <c r="X47" i="20"/>
  <c r="Y46" i="20"/>
  <c r="X46" i="20"/>
  <c r="Y45" i="20"/>
  <c r="X45" i="20"/>
  <c r="Y44" i="20"/>
  <c r="X44" i="20"/>
  <c r="Y43" i="20"/>
  <c r="X43" i="20"/>
  <c r="Y42" i="20"/>
  <c r="X42" i="20"/>
  <c r="Y41" i="20"/>
  <c r="X41" i="20"/>
  <c r="Y40" i="20"/>
  <c r="X40" i="20"/>
  <c r="Y39" i="20"/>
  <c r="X39" i="20"/>
  <c r="Y38" i="20"/>
  <c r="X38" i="20"/>
  <c r="Y37" i="20"/>
  <c r="X37" i="20"/>
  <c r="Y36" i="20"/>
  <c r="X36" i="20"/>
  <c r="Y35" i="20"/>
  <c r="X35" i="20"/>
  <c r="Y34" i="20"/>
  <c r="X34" i="20"/>
  <c r="Y33" i="20"/>
  <c r="X33" i="20"/>
  <c r="Y32" i="20"/>
  <c r="X32" i="20"/>
  <c r="Y31" i="20"/>
  <c r="X31" i="20"/>
  <c r="Y30" i="20"/>
  <c r="X30" i="20"/>
  <c r="Y29" i="20"/>
  <c r="X29" i="20"/>
  <c r="Y28" i="20"/>
  <c r="X28" i="20"/>
  <c r="Y27" i="20"/>
  <c r="X27" i="20"/>
  <c r="Y26" i="20"/>
  <c r="X26" i="20"/>
  <c r="Y25" i="20"/>
  <c r="X25" i="20"/>
  <c r="Y24" i="20"/>
  <c r="X24" i="20"/>
  <c r="Y23" i="20"/>
  <c r="X23" i="20"/>
  <c r="Y22" i="20"/>
  <c r="X22" i="20"/>
  <c r="Y21" i="20"/>
  <c r="X21" i="20"/>
  <c r="Y20" i="20"/>
  <c r="X20" i="20"/>
  <c r="Y19" i="20"/>
  <c r="X19" i="20"/>
  <c r="Y18" i="20"/>
  <c r="Y17" i="20"/>
  <c r="X17" i="20"/>
  <c r="Y16" i="20"/>
  <c r="X16" i="20"/>
  <c r="Y15" i="20"/>
  <c r="X15" i="20"/>
  <c r="Y14" i="20"/>
  <c r="X14" i="20"/>
  <c r="Y13" i="20"/>
  <c r="X13" i="20"/>
  <c r="Y12" i="20"/>
  <c r="X12" i="20"/>
  <c r="Y11" i="20"/>
  <c r="X11" i="20"/>
  <c r="Y10" i="20"/>
  <c r="X10" i="20"/>
  <c r="Y9" i="20"/>
  <c r="X9" i="20"/>
  <c r="Y8" i="20"/>
  <c r="X8" i="20"/>
  <c r="Y7" i="20"/>
  <c r="X7" i="20"/>
  <c r="Y6" i="20"/>
  <c r="X6" i="20"/>
  <c r="Y5" i="20"/>
  <c r="Y54" i="19"/>
  <c r="X54" i="19"/>
  <c r="Y53" i="19"/>
  <c r="X53" i="19"/>
  <c r="Y52" i="19"/>
  <c r="X52" i="19"/>
  <c r="Y51" i="19"/>
  <c r="X51" i="19"/>
  <c r="Y50" i="19"/>
  <c r="X50" i="19"/>
  <c r="Y49" i="19"/>
  <c r="X49" i="19"/>
  <c r="X48" i="19"/>
  <c r="Y47" i="19"/>
  <c r="X47" i="19"/>
  <c r="Y46" i="19"/>
  <c r="X46" i="19"/>
  <c r="Y45" i="19"/>
  <c r="X45" i="19"/>
  <c r="Y44" i="19"/>
  <c r="X44" i="19"/>
  <c r="Y43" i="19"/>
  <c r="X43" i="19"/>
  <c r="Y42" i="19"/>
  <c r="X42" i="19"/>
  <c r="Y41" i="19"/>
  <c r="X41" i="19"/>
  <c r="Y40" i="19"/>
  <c r="X40" i="19"/>
  <c r="Y39" i="19"/>
  <c r="X39" i="19"/>
  <c r="Y38" i="19"/>
  <c r="X38" i="19"/>
  <c r="Y37" i="19"/>
  <c r="X37" i="19"/>
  <c r="Y36" i="19"/>
  <c r="X36" i="19"/>
  <c r="Y35" i="19"/>
  <c r="X35" i="19"/>
  <c r="Y34" i="19"/>
  <c r="X34" i="19"/>
  <c r="Y33" i="19"/>
  <c r="X33" i="19"/>
  <c r="Y32" i="19"/>
  <c r="X32" i="19"/>
  <c r="Y31" i="19"/>
  <c r="X31" i="19"/>
  <c r="Y30" i="19"/>
  <c r="X30" i="19"/>
  <c r="Y29" i="19"/>
  <c r="X29" i="19"/>
  <c r="Y28" i="19"/>
  <c r="X28" i="19"/>
  <c r="Y27" i="19"/>
  <c r="X27" i="19"/>
  <c r="Y26" i="19"/>
  <c r="X26" i="19"/>
  <c r="Y25" i="19"/>
  <c r="X25" i="19"/>
  <c r="Y24" i="19"/>
  <c r="X24" i="19"/>
  <c r="Y23" i="19"/>
  <c r="X23" i="19"/>
  <c r="Y22" i="19"/>
  <c r="X22" i="19"/>
  <c r="Y21" i="19"/>
  <c r="X21" i="19"/>
  <c r="Y20" i="19"/>
  <c r="X20" i="19"/>
  <c r="Y19" i="19"/>
  <c r="X19" i="19"/>
  <c r="Y18" i="19"/>
  <c r="X18" i="19"/>
  <c r="Y17" i="19"/>
  <c r="X17" i="19"/>
  <c r="Y16" i="19"/>
  <c r="X16" i="19"/>
  <c r="Y15" i="19"/>
  <c r="X15" i="19"/>
  <c r="Y14" i="19"/>
  <c r="X14" i="19"/>
  <c r="Y13" i="19"/>
  <c r="Y12" i="19"/>
  <c r="X12" i="19"/>
  <c r="Y11" i="19"/>
  <c r="X11" i="19"/>
  <c r="Y10" i="19"/>
  <c r="X10" i="19"/>
  <c r="X9" i="19"/>
  <c r="Y8" i="19"/>
  <c r="X8" i="19"/>
  <c r="Y7" i="19"/>
  <c r="X7" i="19"/>
  <c r="X6" i="19"/>
  <c r="Y54" i="17"/>
  <c r="X54" i="17"/>
  <c r="Y53" i="17"/>
  <c r="X53" i="17"/>
  <c r="Y52" i="17"/>
  <c r="X52" i="17"/>
  <c r="Y51" i="17"/>
  <c r="X51" i="17"/>
  <c r="Y50" i="17"/>
  <c r="X50" i="17"/>
  <c r="Y49" i="17"/>
  <c r="X49" i="17"/>
  <c r="Y48" i="17"/>
  <c r="X48" i="17"/>
  <c r="Y47" i="17"/>
  <c r="X47" i="17"/>
  <c r="Y46" i="17"/>
  <c r="X46" i="17"/>
  <c r="Y45" i="17"/>
  <c r="X45" i="17"/>
  <c r="Y44" i="17"/>
  <c r="X44" i="17"/>
  <c r="Y43" i="17"/>
  <c r="Y42" i="17"/>
  <c r="X42" i="17"/>
  <c r="Y41" i="17"/>
  <c r="X41" i="17"/>
  <c r="Y40" i="17"/>
  <c r="X40" i="17"/>
  <c r="Y39" i="17"/>
  <c r="X39" i="17"/>
  <c r="Y38" i="17"/>
  <c r="X38" i="17"/>
  <c r="Y37" i="17"/>
  <c r="X37" i="17"/>
  <c r="Y36" i="17"/>
  <c r="X36" i="17"/>
  <c r="Y35" i="17"/>
  <c r="X35" i="17"/>
  <c r="Y34" i="17"/>
  <c r="X34" i="17"/>
  <c r="Y33" i="17"/>
  <c r="X33" i="17"/>
  <c r="Y32" i="17"/>
  <c r="X32" i="17"/>
  <c r="Y31" i="17"/>
  <c r="X31" i="17"/>
  <c r="Y30" i="17"/>
  <c r="X30" i="17"/>
  <c r="Y29" i="17"/>
  <c r="X29" i="17"/>
  <c r="Y28" i="17"/>
  <c r="X28" i="17"/>
  <c r="Y27" i="17"/>
  <c r="X27" i="17"/>
  <c r="Y26" i="17"/>
  <c r="X26" i="17"/>
  <c r="Y25" i="17"/>
  <c r="X25" i="17"/>
  <c r="Y24" i="17"/>
  <c r="X24" i="17"/>
  <c r="Y23" i="17"/>
  <c r="Y22" i="17"/>
  <c r="X22" i="17"/>
  <c r="Y21" i="17"/>
  <c r="X21" i="17"/>
  <c r="Y20" i="17"/>
  <c r="X20" i="17"/>
  <c r="Y19" i="17"/>
  <c r="X19" i="17"/>
  <c r="Y18" i="17"/>
  <c r="X18" i="17"/>
  <c r="Y17" i="17"/>
  <c r="X17" i="17"/>
  <c r="Y16" i="17"/>
  <c r="X16" i="17"/>
  <c r="Y15" i="17"/>
  <c r="X15" i="17"/>
  <c r="Y14" i="17"/>
  <c r="X14" i="17"/>
  <c r="Y13" i="17"/>
  <c r="Y12" i="17"/>
  <c r="X12" i="17"/>
  <c r="Y11" i="17"/>
  <c r="X11" i="17"/>
  <c r="Y10" i="17"/>
  <c r="X10" i="17"/>
  <c r="Y9" i="17"/>
  <c r="X9" i="17"/>
  <c r="Y8" i="17"/>
  <c r="X8" i="17"/>
  <c r="Y7" i="17"/>
  <c r="X7" i="17"/>
  <c r="Y6" i="17"/>
  <c r="X6" i="17"/>
  <c r="Y5" i="17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B80" i="13"/>
  <c r="C80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B34" i="13"/>
  <c r="O3" i="13" l="1"/>
  <c r="O5" i="13"/>
  <c r="O2" i="13"/>
  <c r="O4" i="13"/>
  <c r="O6" i="13"/>
  <c r="O7" i="13"/>
  <c r="O8" i="13"/>
  <c r="C2" i="13"/>
  <c r="C4" i="13"/>
  <c r="C6" i="13"/>
  <c r="C8" i="13"/>
  <c r="C5" i="13"/>
  <c r="C7" i="13"/>
  <c r="C3" i="13"/>
  <c r="S8" i="12"/>
  <c r="S6" i="12"/>
  <c r="S5" i="12"/>
  <c r="S4" i="12"/>
  <c r="S3" i="12"/>
  <c r="S2" i="12"/>
  <c r="S7" i="12"/>
  <c r="G7" i="12"/>
  <c r="G5" i="12"/>
  <c r="G4" i="12"/>
  <c r="G3" i="12"/>
  <c r="G2" i="12"/>
  <c r="G8" i="12"/>
  <c r="G6" i="12"/>
  <c r="L7" i="9"/>
  <c r="L5" i="9"/>
  <c r="L3" i="9"/>
  <c r="L8" i="9"/>
  <c r="L4" i="9"/>
  <c r="L2" i="9"/>
  <c r="L6" i="9"/>
  <c r="V3" i="13"/>
  <c r="V4" i="13"/>
  <c r="V5" i="13"/>
  <c r="V6" i="13"/>
  <c r="V8" i="13"/>
  <c r="V2" i="13"/>
  <c r="V7" i="13"/>
  <c r="J5" i="13"/>
  <c r="J6" i="13"/>
  <c r="J8" i="13"/>
  <c r="J2" i="13"/>
  <c r="J3" i="13"/>
  <c r="J4" i="13"/>
  <c r="J7" i="13"/>
  <c r="N8" i="12"/>
  <c r="N7" i="12"/>
  <c r="N6" i="12"/>
  <c r="N5" i="12"/>
  <c r="N3" i="12"/>
  <c r="N4" i="12"/>
  <c r="N2" i="12"/>
  <c r="F8" i="12"/>
  <c r="F7" i="12"/>
  <c r="F6" i="12"/>
  <c r="F5" i="12"/>
  <c r="F3" i="12"/>
  <c r="F4" i="12"/>
  <c r="F2" i="12"/>
  <c r="K7" i="9"/>
  <c r="K5" i="9"/>
  <c r="K3" i="9"/>
  <c r="K8" i="9"/>
  <c r="K4" i="9"/>
  <c r="K6" i="9"/>
  <c r="K2" i="9"/>
  <c r="C7" i="9"/>
  <c r="C5" i="9"/>
  <c r="C3" i="9"/>
  <c r="C6" i="9"/>
  <c r="C2" i="9"/>
  <c r="C8" i="9"/>
  <c r="C4" i="9"/>
  <c r="Q2" i="13"/>
  <c r="Q3" i="13"/>
  <c r="Q4" i="13"/>
  <c r="Q5" i="13"/>
  <c r="Q6" i="13"/>
  <c r="Q7" i="13"/>
  <c r="Q8" i="13"/>
  <c r="I2" i="13"/>
  <c r="I3" i="13"/>
  <c r="I4" i="13"/>
  <c r="I5" i="13"/>
  <c r="I6" i="13"/>
  <c r="I7" i="13"/>
  <c r="I8" i="13"/>
  <c r="Q8" i="12"/>
  <c r="Q7" i="12"/>
  <c r="Q6" i="12"/>
  <c r="Q4" i="12"/>
  <c r="Q2" i="12"/>
  <c r="Q5" i="12"/>
  <c r="Q3" i="12"/>
  <c r="E8" i="12"/>
  <c r="E7" i="12"/>
  <c r="E6" i="12"/>
  <c r="E5" i="12"/>
  <c r="E3" i="12"/>
  <c r="E4" i="12"/>
  <c r="E2" i="12"/>
  <c r="V8" i="9"/>
  <c r="V7" i="9"/>
  <c r="V6" i="9"/>
  <c r="V5" i="9"/>
  <c r="V4" i="9"/>
  <c r="V3" i="9"/>
  <c r="V2" i="9"/>
  <c r="R8" i="9"/>
  <c r="R7" i="9"/>
  <c r="R6" i="9"/>
  <c r="R5" i="9"/>
  <c r="R4" i="9"/>
  <c r="R3" i="9"/>
  <c r="R2" i="9"/>
  <c r="N8" i="9"/>
  <c r="N7" i="9"/>
  <c r="N6" i="9"/>
  <c r="N5" i="9"/>
  <c r="N4" i="9"/>
  <c r="N3" i="9"/>
  <c r="N2" i="9"/>
  <c r="J8" i="9"/>
  <c r="J7" i="9"/>
  <c r="J6" i="9"/>
  <c r="J5" i="9"/>
  <c r="J4" i="9"/>
  <c r="J3" i="9"/>
  <c r="J2" i="9"/>
  <c r="F8" i="9"/>
  <c r="F7" i="9"/>
  <c r="F6" i="9"/>
  <c r="F5" i="9"/>
  <c r="F4" i="9"/>
  <c r="F3" i="9"/>
  <c r="F2" i="9"/>
  <c r="S2" i="13"/>
  <c r="S4" i="13"/>
  <c r="S6" i="13"/>
  <c r="S5" i="13"/>
  <c r="S8" i="13"/>
  <c r="S3" i="13"/>
  <c r="S7" i="13"/>
  <c r="K2" i="13"/>
  <c r="K4" i="13"/>
  <c r="K6" i="13"/>
  <c r="K3" i="13"/>
  <c r="K8" i="13"/>
  <c r="K5" i="13"/>
  <c r="K7" i="13"/>
  <c r="G3" i="13"/>
  <c r="G5" i="13"/>
  <c r="G4" i="13"/>
  <c r="G7" i="13"/>
  <c r="G8" i="13"/>
  <c r="G2" i="13"/>
  <c r="G6" i="13"/>
  <c r="O7" i="12"/>
  <c r="O5" i="12"/>
  <c r="O4" i="12"/>
  <c r="O3" i="12"/>
  <c r="O2" i="12"/>
  <c r="O6" i="12"/>
  <c r="O8" i="12"/>
  <c r="K8" i="12"/>
  <c r="K6" i="12"/>
  <c r="K5" i="12"/>
  <c r="K4" i="12"/>
  <c r="K3" i="12"/>
  <c r="K2" i="12"/>
  <c r="K7" i="12"/>
  <c r="C8" i="12"/>
  <c r="C6" i="12"/>
  <c r="C5" i="12"/>
  <c r="C4" i="12"/>
  <c r="C3" i="12"/>
  <c r="C2" i="12"/>
  <c r="C7" i="12"/>
  <c r="T7" i="9"/>
  <c r="T5" i="9"/>
  <c r="T3" i="9"/>
  <c r="T6" i="9"/>
  <c r="T2" i="9"/>
  <c r="T8" i="9"/>
  <c r="T4" i="9"/>
  <c r="P8" i="9"/>
  <c r="P6" i="9"/>
  <c r="P4" i="9"/>
  <c r="P2" i="9"/>
  <c r="P7" i="9"/>
  <c r="P3" i="9"/>
  <c r="P5" i="9"/>
  <c r="H8" i="9"/>
  <c r="H6" i="9"/>
  <c r="H4" i="9"/>
  <c r="H2" i="9"/>
  <c r="H5" i="9"/>
  <c r="H7" i="9"/>
  <c r="H3" i="9"/>
  <c r="D7" i="9"/>
  <c r="D5" i="9"/>
  <c r="D3" i="9"/>
  <c r="D6" i="9"/>
  <c r="D2" i="9"/>
  <c r="D8" i="9"/>
  <c r="D4" i="9"/>
  <c r="R5" i="13"/>
  <c r="R7" i="13"/>
  <c r="R8" i="13"/>
  <c r="R2" i="13"/>
  <c r="R3" i="13"/>
  <c r="R4" i="13"/>
  <c r="R6" i="13"/>
  <c r="N3" i="13"/>
  <c r="N4" i="13"/>
  <c r="N6" i="13"/>
  <c r="N7" i="13"/>
  <c r="N2" i="13"/>
  <c r="N5" i="13"/>
  <c r="N8" i="13"/>
  <c r="F4" i="13"/>
  <c r="F5" i="13"/>
  <c r="F7" i="13"/>
  <c r="F8" i="13"/>
  <c r="F2" i="13"/>
  <c r="F3" i="13"/>
  <c r="F6" i="13"/>
  <c r="V8" i="12"/>
  <c r="V7" i="12"/>
  <c r="V6" i="12"/>
  <c r="V5" i="12"/>
  <c r="V3" i="12"/>
  <c r="V2" i="12"/>
  <c r="V4" i="12"/>
  <c r="R8" i="12"/>
  <c r="R7" i="12"/>
  <c r="R6" i="12"/>
  <c r="R4" i="12"/>
  <c r="R2" i="12"/>
  <c r="R3" i="12"/>
  <c r="R5" i="12"/>
  <c r="J8" i="12"/>
  <c r="J7" i="12"/>
  <c r="J6" i="12"/>
  <c r="J4" i="12"/>
  <c r="J2" i="12"/>
  <c r="J5" i="12"/>
  <c r="J3" i="12"/>
  <c r="S7" i="9"/>
  <c r="S5" i="9"/>
  <c r="S3" i="9"/>
  <c r="S6" i="9"/>
  <c r="S2" i="9"/>
  <c r="S8" i="9"/>
  <c r="S4" i="9"/>
  <c r="O8" i="9"/>
  <c r="O6" i="9"/>
  <c r="O4" i="9"/>
  <c r="O2" i="9"/>
  <c r="O7" i="9"/>
  <c r="O3" i="9"/>
  <c r="O5" i="9"/>
  <c r="G8" i="9"/>
  <c r="G6" i="9"/>
  <c r="G4" i="9"/>
  <c r="G2" i="9"/>
  <c r="G5" i="9"/>
  <c r="G7" i="9"/>
  <c r="G3" i="9"/>
  <c r="U2" i="13"/>
  <c r="U3" i="13"/>
  <c r="U4" i="13"/>
  <c r="U5" i="13"/>
  <c r="U6" i="13"/>
  <c r="U7" i="13"/>
  <c r="U8" i="13"/>
  <c r="M2" i="13"/>
  <c r="M3" i="13"/>
  <c r="M4" i="13"/>
  <c r="M5" i="13"/>
  <c r="M6" i="13"/>
  <c r="M7" i="13"/>
  <c r="M8" i="13"/>
  <c r="E2" i="13"/>
  <c r="E3" i="13"/>
  <c r="E4" i="13"/>
  <c r="E5" i="13"/>
  <c r="E6" i="13"/>
  <c r="E7" i="13"/>
  <c r="E8" i="13"/>
  <c r="U8" i="12"/>
  <c r="U7" i="12"/>
  <c r="U6" i="12"/>
  <c r="U5" i="12"/>
  <c r="U3" i="12"/>
  <c r="U4" i="12"/>
  <c r="U2" i="12"/>
  <c r="M8" i="12"/>
  <c r="M7" i="12"/>
  <c r="M6" i="12"/>
  <c r="M5" i="12"/>
  <c r="M3" i="12"/>
  <c r="M4" i="12"/>
  <c r="M2" i="12"/>
  <c r="I8" i="12"/>
  <c r="I7" i="12"/>
  <c r="I6" i="12"/>
  <c r="I4" i="12"/>
  <c r="I2" i="12"/>
  <c r="I5" i="12"/>
  <c r="I3" i="12"/>
  <c r="T2" i="13"/>
  <c r="T4" i="13"/>
  <c r="T6" i="13"/>
  <c r="T8" i="13"/>
  <c r="T3" i="13"/>
  <c r="T5" i="13"/>
  <c r="T7" i="13"/>
  <c r="P3" i="13"/>
  <c r="P5" i="13"/>
  <c r="P7" i="13"/>
  <c r="P2" i="13"/>
  <c r="P4" i="13"/>
  <c r="P6" i="13"/>
  <c r="P8" i="13"/>
  <c r="L2" i="13"/>
  <c r="L4" i="13"/>
  <c r="L6" i="13"/>
  <c r="L8" i="13"/>
  <c r="L3" i="13"/>
  <c r="L5" i="13"/>
  <c r="L7" i="13"/>
  <c r="H3" i="13"/>
  <c r="H5" i="13"/>
  <c r="H7" i="13"/>
  <c r="H2" i="13"/>
  <c r="H4" i="13"/>
  <c r="H6" i="13"/>
  <c r="H8" i="13"/>
  <c r="D2" i="13"/>
  <c r="D4" i="13"/>
  <c r="D6" i="13"/>
  <c r="D8" i="13"/>
  <c r="D3" i="13"/>
  <c r="D5" i="13"/>
  <c r="D7" i="13"/>
  <c r="T8" i="12"/>
  <c r="T6" i="12"/>
  <c r="T5" i="12"/>
  <c r="T4" i="12"/>
  <c r="T3" i="12"/>
  <c r="T2" i="12"/>
  <c r="T7" i="12"/>
  <c r="P7" i="12"/>
  <c r="P5" i="12"/>
  <c r="P4" i="12"/>
  <c r="P3" i="12"/>
  <c r="P2" i="12"/>
  <c r="P6" i="12"/>
  <c r="P8" i="12"/>
  <c r="L8" i="12"/>
  <c r="L6" i="12"/>
  <c r="L5" i="12"/>
  <c r="L4" i="12"/>
  <c r="L3" i="12"/>
  <c r="L2" i="12"/>
  <c r="L7" i="12"/>
  <c r="H7" i="12"/>
  <c r="H5" i="12"/>
  <c r="H4" i="12"/>
  <c r="H3" i="12"/>
  <c r="H2" i="12"/>
  <c r="H8" i="12"/>
  <c r="H6" i="12"/>
  <c r="D8" i="12"/>
  <c r="D6" i="12"/>
  <c r="D5" i="12"/>
  <c r="D4" i="12"/>
  <c r="D3" i="12"/>
  <c r="D2" i="12"/>
  <c r="D7" i="12"/>
  <c r="U8" i="9"/>
  <c r="U7" i="9"/>
  <c r="U6" i="9"/>
  <c r="U5" i="9"/>
  <c r="U4" i="9"/>
  <c r="U3" i="9"/>
  <c r="U2" i="9"/>
  <c r="Q8" i="9"/>
  <c r="Q7" i="9"/>
  <c r="Q6" i="9"/>
  <c r="Q5" i="9"/>
  <c r="Q4" i="9"/>
  <c r="Q3" i="9"/>
  <c r="Q2" i="9"/>
  <c r="M8" i="9"/>
  <c r="M7" i="9"/>
  <c r="M6" i="9"/>
  <c r="M5" i="9"/>
  <c r="M4" i="9"/>
  <c r="M3" i="9"/>
  <c r="M2" i="9"/>
  <c r="I8" i="9"/>
  <c r="I7" i="9"/>
  <c r="I6" i="9"/>
  <c r="I5" i="9"/>
  <c r="I4" i="9"/>
  <c r="I3" i="9"/>
  <c r="I2" i="9"/>
  <c r="E8" i="9"/>
  <c r="E7" i="9"/>
  <c r="E6" i="9"/>
  <c r="E5" i="9"/>
  <c r="E4" i="9"/>
  <c r="E3" i="9"/>
  <c r="E2" i="9"/>
  <c r="Z7" i="20"/>
  <c r="Z6" i="20"/>
  <c r="Z12" i="20"/>
  <c r="Z8" i="17"/>
  <c r="Z35" i="17"/>
  <c r="Z10" i="17"/>
  <c r="Z21" i="17"/>
  <c r="Z12" i="17"/>
  <c r="Z7" i="17"/>
  <c r="Z11" i="17"/>
  <c r="Z6" i="17"/>
  <c r="Z9" i="17"/>
  <c r="Z13" i="17"/>
  <c r="Z5" i="17"/>
  <c r="Z14" i="17"/>
  <c r="Z15" i="17"/>
  <c r="Z16" i="17"/>
  <c r="Z17" i="17"/>
  <c r="Z18" i="17"/>
  <c r="Z19" i="17"/>
  <c r="Z20" i="17"/>
  <c r="Z22" i="17"/>
  <c r="Z23" i="17"/>
  <c r="Z24" i="17"/>
  <c r="Z25" i="17"/>
  <c r="Z26" i="17"/>
  <c r="Z27" i="17"/>
  <c r="Z28" i="17"/>
  <c r="Z29" i="17"/>
  <c r="Z5" i="20"/>
  <c r="Z8" i="20"/>
  <c r="Z9" i="20"/>
  <c r="Z10" i="20"/>
  <c r="Z11" i="20"/>
  <c r="Z13" i="20"/>
  <c r="Z14" i="20"/>
  <c r="Z15" i="20"/>
  <c r="Z16" i="20"/>
  <c r="Z17" i="20"/>
  <c r="Z18" i="20"/>
  <c r="Z19" i="20"/>
  <c r="Z20" i="20"/>
  <c r="Z21" i="20"/>
  <c r="Z8" i="19"/>
  <c r="Z9" i="19"/>
  <c r="Z5" i="19"/>
  <c r="Z6" i="19"/>
  <c r="Z7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20"/>
  <c r="Z23" i="20"/>
  <c r="Z24" i="20"/>
  <c r="Z25" i="20"/>
  <c r="Z26" i="20"/>
  <c r="Z27" i="20"/>
  <c r="Z28" i="20"/>
  <c r="Z38" i="20"/>
  <c r="Z29" i="20"/>
  <c r="Z30" i="20"/>
  <c r="Z31" i="20"/>
  <c r="Z32" i="20"/>
  <c r="Z33" i="20"/>
  <c r="Z34" i="20"/>
  <c r="Z35" i="20"/>
  <c r="Z36" i="20"/>
  <c r="Z37" i="20"/>
  <c r="Z39" i="20"/>
  <c r="Z40" i="20"/>
  <c r="Z41" i="20"/>
  <c r="Z42" i="20"/>
  <c r="Z43" i="20"/>
  <c r="Z44" i="20"/>
  <c r="Z45" i="20"/>
  <c r="Z46" i="20"/>
  <c r="Z47" i="20"/>
  <c r="Z48" i="20"/>
  <c r="Z49" i="20"/>
  <c r="Z50" i="20"/>
  <c r="Z51" i="20"/>
  <c r="Z52" i="20"/>
  <c r="Z53" i="20"/>
  <c r="Z54" i="20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30" i="17"/>
  <c r="Z31" i="17"/>
  <c r="Z32" i="17"/>
  <c r="Z33" i="17"/>
  <c r="Z34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W54" i="18"/>
  <c r="W53" i="18"/>
  <c r="W52" i="18"/>
  <c r="W51" i="18"/>
  <c r="W50" i="18"/>
  <c r="W49" i="18"/>
  <c r="W48" i="18"/>
  <c r="W47" i="18"/>
  <c r="W46" i="18"/>
  <c r="W45" i="18"/>
  <c r="W44" i="18"/>
  <c r="W43" i="18"/>
  <c r="W42" i="18"/>
  <c r="W41" i="18"/>
  <c r="W40" i="18"/>
  <c r="W39" i="18"/>
  <c r="W38" i="18"/>
  <c r="W37" i="18"/>
  <c r="W36" i="18"/>
  <c r="W35" i="18"/>
  <c r="W34" i="18"/>
  <c r="W33" i="18"/>
  <c r="W32" i="18"/>
  <c r="W31" i="18"/>
  <c r="W30" i="18"/>
  <c r="W29" i="18"/>
  <c r="W28" i="18"/>
  <c r="W27" i="18"/>
  <c r="W26" i="18"/>
  <c r="W25" i="18"/>
  <c r="W24" i="18"/>
  <c r="W23" i="18"/>
  <c r="W22" i="18"/>
  <c r="W21" i="18"/>
  <c r="W20" i="18"/>
  <c r="W19" i="18"/>
  <c r="W18" i="18"/>
  <c r="W17" i="18"/>
  <c r="W16" i="18"/>
  <c r="W14" i="18"/>
  <c r="W13" i="18"/>
  <c r="W12" i="18"/>
  <c r="W10" i="18"/>
  <c r="W9" i="18"/>
  <c r="W8" i="18"/>
  <c r="W7" i="18"/>
  <c r="X54" i="18"/>
  <c r="X53" i="18"/>
  <c r="X52" i="18"/>
  <c r="X51" i="18"/>
  <c r="X50" i="18"/>
  <c r="X49" i="18"/>
  <c r="X48" i="18"/>
  <c r="X47" i="18"/>
  <c r="X46" i="18"/>
  <c r="X45" i="18"/>
  <c r="X44" i="18"/>
  <c r="X43" i="18"/>
  <c r="X42" i="18"/>
  <c r="X41" i="18"/>
  <c r="X40" i="18"/>
  <c r="X39" i="18"/>
  <c r="X38" i="18"/>
  <c r="X37" i="18"/>
  <c r="X36" i="18"/>
  <c r="X35" i="18"/>
  <c r="X34" i="18"/>
  <c r="X33" i="18"/>
  <c r="X32" i="18"/>
  <c r="X31" i="18"/>
  <c r="X30" i="18"/>
  <c r="X29" i="18"/>
  <c r="X28" i="18"/>
  <c r="X27" i="18"/>
  <c r="X26" i="18"/>
  <c r="X25" i="18"/>
  <c r="X24" i="18"/>
  <c r="X23" i="18"/>
  <c r="X22" i="18"/>
  <c r="X21" i="18"/>
  <c r="X20" i="18"/>
  <c r="X19" i="18"/>
  <c r="X18" i="18"/>
  <c r="X17" i="18"/>
  <c r="X16" i="18"/>
  <c r="X15" i="18"/>
  <c r="X14" i="18"/>
  <c r="X13" i="18"/>
  <c r="X12" i="18"/>
  <c r="X10" i="18"/>
  <c r="X9" i="18"/>
  <c r="X7" i="18"/>
  <c r="X6" i="18"/>
  <c r="X5" i="18"/>
  <c r="Y8" i="18" l="1"/>
  <c r="Y9" i="18"/>
  <c r="Y6" i="18"/>
  <c r="Y10" i="18"/>
  <c r="Y12" i="18"/>
  <c r="Y14" i="18"/>
  <c r="Y16" i="18"/>
  <c r="Y18" i="18"/>
  <c r="Y20" i="18"/>
  <c r="Y22" i="18"/>
  <c r="Y24" i="18"/>
  <c r="Y26" i="18"/>
  <c r="Y28" i="18"/>
  <c r="Y30" i="18"/>
  <c r="Y32" i="18"/>
  <c r="Y34" i="18"/>
  <c r="Y36" i="18"/>
  <c r="Y38" i="18"/>
  <c r="Y40" i="18"/>
  <c r="Y42" i="18"/>
  <c r="Y44" i="18"/>
  <c r="Y46" i="18"/>
  <c r="Y48" i="18"/>
  <c r="Y50" i="18"/>
  <c r="Y52" i="18"/>
  <c r="Y54" i="18"/>
  <c r="Y5" i="18"/>
  <c r="Y7" i="18"/>
  <c r="Y11" i="18"/>
  <c r="Y13" i="18"/>
  <c r="Y15" i="18"/>
  <c r="Y17" i="18"/>
  <c r="Y19" i="18"/>
  <c r="Y21" i="18"/>
  <c r="Y23" i="18"/>
  <c r="Y25" i="18"/>
  <c r="Y27" i="18"/>
  <c r="Y29" i="18"/>
  <c r="Y31" i="18"/>
  <c r="Y33" i="18"/>
  <c r="Y35" i="18"/>
  <c r="Y37" i="18"/>
  <c r="Y39" i="18"/>
  <c r="Y41" i="18"/>
  <c r="Y43" i="18"/>
  <c r="Y45" i="18"/>
  <c r="Y47" i="18"/>
  <c r="Y49" i="18"/>
  <c r="Y51" i="18"/>
  <c r="Y53" i="18"/>
  <c r="C33" i="9"/>
  <c r="C33" i="12"/>
  <c r="D33" i="13"/>
  <c r="C21" i="9" l="1"/>
  <c r="C1" i="9"/>
  <c r="C21" i="12"/>
  <c r="C1" i="12"/>
  <c r="D33" i="9"/>
  <c r="D1" i="13"/>
  <c r="D21" i="13" s="1"/>
  <c r="D33" i="25"/>
  <c r="D33" i="12"/>
  <c r="E33" i="13"/>
  <c r="K368" i="16"/>
  <c r="J368" i="16"/>
  <c r="D368" i="16"/>
  <c r="E368" i="16"/>
  <c r="F368" i="16"/>
  <c r="G368" i="16"/>
  <c r="C368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371" i="16"/>
  <c r="A372" i="16" s="1"/>
  <c r="A373" i="16" s="1"/>
  <c r="K369" i="16" l="1"/>
  <c r="B9" i="14" s="1"/>
  <c r="J369" i="16"/>
  <c r="B8" i="14" s="1"/>
  <c r="C16" i="25" s="1"/>
  <c r="C369" i="16"/>
  <c r="B3" i="14" s="1"/>
  <c r="A374" i="16"/>
  <c r="A375" i="16" s="1"/>
  <c r="A376" i="16" s="1"/>
  <c r="A377" i="16" s="1"/>
  <c r="A378" i="16" s="1"/>
  <c r="G378" i="16" s="1"/>
  <c r="K373" i="16"/>
  <c r="F9" i="14" s="1"/>
  <c r="D21" i="9"/>
  <c r="D1" i="9"/>
  <c r="E33" i="12"/>
  <c r="D21" i="12"/>
  <c r="D1" i="12"/>
  <c r="D1" i="25"/>
  <c r="D21" i="25"/>
  <c r="E1" i="13"/>
  <c r="E21" i="13" s="1"/>
  <c r="E33" i="25"/>
  <c r="E33" i="9"/>
  <c r="F33" i="13"/>
  <c r="G369" i="16"/>
  <c r="D369" i="16"/>
  <c r="B5" i="14" s="1"/>
  <c r="C16" i="12" s="1"/>
  <c r="C373" i="16"/>
  <c r="F3" i="14" s="1"/>
  <c r="F372" i="16"/>
  <c r="E371" i="16"/>
  <c r="D4" i="14" s="1"/>
  <c r="E16" i="13" s="1"/>
  <c r="G370" i="16"/>
  <c r="D370" i="16"/>
  <c r="C5" i="14" s="1"/>
  <c r="D16" i="12" s="1"/>
  <c r="J371" i="16"/>
  <c r="D8" i="14" s="1"/>
  <c r="E16" i="25" s="1"/>
  <c r="K371" i="16"/>
  <c r="D9" i="14" s="1"/>
  <c r="F373" i="16"/>
  <c r="E372" i="16"/>
  <c r="E4" i="14" s="1"/>
  <c r="F16" i="13" s="1"/>
  <c r="G371" i="16"/>
  <c r="D371" i="16"/>
  <c r="D5" i="14" s="1"/>
  <c r="E16" i="12" s="1"/>
  <c r="C370" i="16"/>
  <c r="C3" i="14" s="1"/>
  <c r="J372" i="16"/>
  <c r="E8" i="14" s="1"/>
  <c r="F16" i="25" s="1"/>
  <c r="K372" i="16"/>
  <c r="E9" i="14" s="1"/>
  <c r="F369" i="16"/>
  <c r="G376" i="16"/>
  <c r="E373" i="16"/>
  <c r="F4" i="14" s="1"/>
  <c r="G16" i="13" s="1"/>
  <c r="G372" i="16"/>
  <c r="D372" i="16"/>
  <c r="E5" i="14" s="1"/>
  <c r="F16" i="12" s="1"/>
  <c r="C371" i="16"/>
  <c r="D3" i="14" s="1"/>
  <c r="F370" i="16"/>
  <c r="J373" i="16"/>
  <c r="F8" i="14" s="1"/>
  <c r="G16" i="25" s="1"/>
  <c r="E369" i="16"/>
  <c r="B4" i="14" s="1"/>
  <c r="C16" i="13" s="1"/>
  <c r="E378" i="16"/>
  <c r="K4" i="14" s="1"/>
  <c r="L16" i="13" s="1"/>
  <c r="G373" i="16"/>
  <c r="D373" i="16"/>
  <c r="F5" i="14" s="1"/>
  <c r="G16" i="12" s="1"/>
  <c r="C372" i="16"/>
  <c r="E3" i="14" s="1"/>
  <c r="F371" i="16"/>
  <c r="E370" i="16"/>
  <c r="C4" i="14" s="1"/>
  <c r="D16" i="13" s="1"/>
  <c r="J370" i="16"/>
  <c r="C8" i="14" s="1"/>
  <c r="D16" i="25" s="1"/>
  <c r="K370" i="16"/>
  <c r="C9" i="14" s="1"/>
  <c r="D377" i="16" l="1"/>
  <c r="J5" i="14" s="1"/>
  <c r="K16" i="12" s="1"/>
  <c r="K378" i="16"/>
  <c r="K9" i="14" s="1"/>
  <c r="L16" i="9" s="1"/>
  <c r="E374" i="16"/>
  <c r="G4" i="14" s="1"/>
  <c r="H16" i="13" s="1"/>
  <c r="K377" i="16"/>
  <c r="J9" i="14" s="1"/>
  <c r="K375" i="16"/>
  <c r="H9" i="14" s="1"/>
  <c r="I16" i="9" s="1"/>
  <c r="D374" i="16"/>
  <c r="G5" i="14" s="1"/>
  <c r="H16" i="12" s="1"/>
  <c r="H22" i="12" s="1"/>
  <c r="F374" i="16"/>
  <c r="C377" i="16"/>
  <c r="J3" i="14" s="1"/>
  <c r="G375" i="16"/>
  <c r="J374" i="16"/>
  <c r="G8" i="14" s="1"/>
  <c r="H16" i="25" s="1"/>
  <c r="H28" i="25" s="1"/>
  <c r="F375" i="16"/>
  <c r="E377" i="16"/>
  <c r="J4" i="14" s="1"/>
  <c r="K16" i="13" s="1"/>
  <c r="K28" i="13" s="1"/>
  <c r="F377" i="16"/>
  <c r="K374" i="16"/>
  <c r="G9" i="14" s="1"/>
  <c r="G377" i="16"/>
  <c r="J377" i="16"/>
  <c r="J8" i="14" s="1"/>
  <c r="K16" i="25" s="1"/>
  <c r="K22" i="25" s="1"/>
  <c r="D376" i="16"/>
  <c r="I5" i="14" s="1"/>
  <c r="J16" i="12" s="1"/>
  <c r="J22" i="12" s="1"/>
  <c r="K376" i="16"/>
  <c r="I9" i="14" s="1"/>
  <c r="C374" i="16"/>
  <c r="G3" i="14" s="1"/>
  <c r="E375" i="16"/>
  <c r="H4" i="14" s="1"/>
  <c r="I16" i="13" s="1"/>
  <c r="I22" i="13" s="1"/>
  <c r="C22" i="25"/>
  <c r="C28" i="25"/>
  <c r="F28" i="25"/>
  <c r="F22" i="25"/>
  <c r="E28" i="25"/>
  <c r="E22" i="25"/>
  <c r="A379" i="16"/>
  <c r="J378" i="16"/>
  <c r="K8" i="14" s="1"/>
  <c r="L16" i="25" s="1"/>
  <c r="D22" i="25"/>
  <c r="D28" i="25"/>
  <c r="C376" i="16"/>
  <c r="I3" i="14" s="1"/>
  <c r="C23" i="13"/>
  <c r="C22" i="13"/>
  <c r="C25" i="13"/>
  <c r="C26" i="13"/>
  <c r="C28" i="13"/>
  <c r="C24" i="13"/>
  <c r="C27" i="13"/>
  <c r="G28" i="25"/>
  <c r="G22" i="25"/>
  <c r="C375" i="16"/>
  <c r="H3" i="14" s="1"/>
  <c r="F378" i="16"/>
  <c r="J376" i="16"/>
  <c r="I8" i="14" s="1"/>
  <c r="J16" i="25" s="1"/>
  <c r="D375" i="16"/>
  <c r="H5" i="14" s="1"/>
  <c r="I16" i="12" s="1"/>
  <c r="I22" i="12" s="1"/>
  <c r="C378" i="16"/>
  <c r="K3" i="14" s="1"/>
  <c r="F376" i="16"/>
  <c r="E376" i="16"/>
  <c r="I4" i="14" s="1"/>
  <c r="J16" i="13" s="1"/>
  <c r="J25" i="13" s="1"/>
  <c r="J375" i="16"/>
  <c r="H8" i="14" s="1"/>
  <c r="I16" i="25" s="1"/>
  <c r="G374" i="16"/>
  <c r="D378" i="16"/>
  <c r="K5" i="14" s="1"/>
  <c r="L16" i="12" s="1"/>
  <c r="L22" i="12" s="1"/>
  <c r="G28" i="12"/>
  <c r="G22" i="12"/>
  <c r="F28" i="12"/>
  <c r="F22" i="12"/>
  <c r="D22" i="12"/>
  <c r="D28" i="12"/>
  <c r="C22" i="12"/>
  <c r="C28" i="12"/>
  <c r="K28" i="12"/>
  <c r="K22" i="12"/>
  <c r="H28" i="12"/>
  <c r="E28" i="12"/>
  <c r="E22" i="12"/>
  <c r="H22" i="13"/>
  <c r="H28" i="13"/>
  <c r="G22" i="13"/>
  <c r="G28" i="13"/>
  <c r="E25" i="13"/>
  <c r="E22" i="13"/>
  <c r="E28" i="13"/>
  <c r="L22" i="13"/>
  <c r="L28" i="13"/>
  <c r="D28" i="13"/>
  <c r="D22" i="13"/>
  <c r="F28" i="13"/>
  <c r="F22" i="13"/>
  <c r="F33" i="12"/>
  <c r="E1" i="12"/>
  <c r="E21" i="12"/>
  <c r="E21" i="9"/>
  <c r="E1" i="9"/>
  <c r="E1" i="25"/>
  <c r="E21" i="25"/>
  <c r="F1" i="13"/>
  <c r="F21" i="13" s="1"/>
  <c r="F33" i="25"/>
  <c r="G16" i="9"/>
  <c r="J16" i="9"/>
  <c r="C16" i="9"/>
  <c r="F16" i="9"/>
  <c r="H16" i="9"/>
  <c r="D16" i="9"/>
  <c r="K16" i="9"/>
  <c r="E16" i="9"/>
  <c r="G33" i="13"/>
  <c r="F33" i="9"/>
  <c r="H22" i="25" l="1"/>
  <c r="J28" i="12"/>
  <c r="J19" i="12" s="1"/>
  <c r="D19" i="13"/>
  <c r="I28" i="13"/>
  <c r="I19" i="13" s="1"/>
  <c r="K22" i="13"/>
  <c r="K19" i="13" s="1"/>
  <c r="K28" i="25"/>
  <c r="K19" i="25" s="1"/>
  <c r="K19" i="12"/>
  <c r="G19" i="25"/>
  <c r="H19" i="25"/>
  <c r="L28" i="12"/>
  <c r="L19" i="12" s="1"/>
  <c r="E19" i="12"/>
  <c r="F19" i="12"/>
  <c r="E19" i="25"/>
  <c r="F19" i="25"/>
  <c r="I28" i="25"/>
  <c r="I22" i="25"/>
  <c r="J28" i="25"/>
  <c r="J22" i="25"/>
  <c r="A380" i="16"/>
  <c r="G379" i="16"/>
  <c r="D379" i="16"/>
  <c r="L5" i="14" s="1"/>
  <c r="M16" i="12" s="1"/>
  <c r="M25" i="12" s="1"/>
  <c r="E379" i="16"/>
  <c r="L4" i="14" s="1"/>
  <c r="M16" i="13" s="1"/>
  <c r="M25" i="13" s="1"/>
  <c r="K379" i="16"/>
  <c r="L9" i="14" s="1"/>
  <c r="M16" i="9" s="1"/>
  <c r="M28" i="9" s="1"/>
  <c r="F379" i="16"/>
  <c r="J379" i="16"/>
  <c r="L8" i="14" s="1"/>
  <c r="M16" i="25" s="1"/>
  <c r="M23" i="25" s="1"/>
  <c r="C379" i="16"/>
  <c r="L3" i="14" s="1"/>
  <c r="L28" i="25"/>
  <c r="L22" i="25"/>
  <c r="J28" i="13"/>
  <c r="H19" i="12"/>
  <c r="C19" i="12"/>
  <c r="D19" i="12"/>
  <c r="J22" i="13"/>
  <c r="J19" i="13" s="1"/>
  <c r="I28" i="12"/>
  <c r="I19" i="12" s="1"/>
  <c r="E19" i="13"/>
  <c r="H19" i="13"/>
  <c r="C19" i="13"/>
  <c r="D19" i="25"/>
  <c r="C19" i="25"/>
  <c r="G19" i="12"/>
  <c r="F19" i="13"/>
  <c r="L19" i="13"/>
  <c r="G19" i="13"/>
  <c r="E28" i="9"/>
  <c r="E22" i="9"/>
  <c r="H28" i="9"/>
  <c r="H22" i="9"/>
  <c r="C22" i="9"/>
  <c r="C28" i="9"/>
  <c r="J28" i="9"/>
  <c r="J22" i="9"/>
  <c r="I22" i="9"/>
  <c r="I28" i="9"/>
  <c r="G22" i="9"/>
  <c r="G28" i="9"/>
  <c r="D22" i="9"/>
  <c r="D28" i="9"/>
  <c r="F22" i="9"/>
  <c r="F28" i="9"/>
  <c r="L22" i="9"/>
  <c r="L28" i="9"/>
  <c r="K22" i="9"/>
  <c r="K28" i="9"/>
  <c r="F21" i="9"/>
  <c r="F1" i="9"/>
  <c r="F1" i="25"/>
  <c r="F21" i="25"/>
  <c r="G33" i="12"/>
  <c r="F21" i="12"/>
  <c r="F1" i="12"/>
  <c r="G1" i="13"/>
  <c r="G21" i="13" s="1"/>
  <c r="G33" i="25"/>
  <c r="K23" i="25"/>
  <c r="K25" i="25"/>
  <c r="K24" i="25"/>
  <c r="K26" i="25"/>
  <c r="K27" i="25"/>
  <c r="I25" i="25"/>
  <c r="I23" i="25"/>
  <c r="I24" i="25"/>
  <c r="I26" i="25"/>
  <c r="I27" i="25"/>
  <c r="G23" i="25"/>
  <c r="G25" i="25"/>
  <c r="G24" i="25"/>
  <c r="G27" i="25"/>
  <c r="G26" i="25"/>
  <c r="E25" i="25"/>
  <c r="E23" i="25"/>
  <c r="E24" i="25"/>
  <c r="E27" i="25"/>
  <c r="E26" i="25"/>
  <c r="D23" i="25"/>
  <c r="D25" i="25"/>
  <c r="D24" i="25"/>
  <c r="D27" i="25"/>
  <c r="D26" i="25"/>
  <c r="H23" i="25"/>
  <c r="H25" i="25"/>
  <c r="H24" i="25"/>
  <c r="H26" i="25"/>
  <c r="H27" i="25"/>
  <c r="F25" i="25"/>
  <c r="F23" i="25"/>
  <c r="F24" i="25"/>
  <c r="F26" i="25"/>
  <c r="F27" i="25"/>
  <c r="C23" i="25"/>
  <c r="C25" i="25"/>
  <c r="C24" i="25"/>
  <c r="C26" i="25"/>
  <c r="C27" i="25"/>
  <c r="L23" i="25"/>
  <c r="L25" i="25"/>
  <c r="L24" i="25"/>
  <c r="L27" i="25"/>
  <c r="L26" i="25"/>
  <c r="J25" i="25"/>
  <c r="J23" i="25"/>
  <c r="J24" i="25"/>
  <c r="J26" i="25"/>
  <c r="J27" i="25"/>
  <c r="C23" i="9"/>
  <c r="H33" i="13"/>
  <c r="G33" i="9"/>
  <c r="K25" i="12"/>
  <c r="J25" i="12"/>
  <c r="I25" i="12"/>
  <c r="K25" i="13"/>
  <c r="H25" i="13"/>
  <c r="F25" i="13"/>
  <c r="J25" i="9"/>
  <c r="I25" i="9"/>
  <c r="H25" i="9"/>
  <c r="F25" i="9"/>
  <c r="E25" i="9"/>
  <c r="K25" i="9"/>
  <c r="G25" i="9"/>
  <c r="H25" i="12"/>
  <c r="I25" i="13"/>
  <c r="B16" i="9"/>
  <c r="B16" i="12"/>
  <c r="B16" i="13"/>
  <c r="L25" i="12"/>
  <c r="F25" i="12"/>
  <c r="C25" i="12"/>
  <c r="L23" i="12"/>
  <c r="L25" i="13"/>
  <c r="J19" i="25" l="1"/>
  <c r="M22" i="9"/>
  <c r="M25" i="9"/>
  <c r="M27" i="25"/>
  <c r="M25" i="25"/>
  <c r="M26" i="25"/>
  <c r="M24" i="25"/>
  <c r="I19" i="25"/>
  <c r="M22" i="13"/>
  <c r="M28" i="13"/>
  <c r="E19" i="9"/>
  <c r="L19" i="25"/>
  <c r="M28" i="25"/>
  <c r="M22" i="25"/>
  <c r="M22" i="12"/>
  <c r="M28" i="12"/>
  <c r="J19" i="9"/>
  <c r="H19" i="9"/>
  <c r="A381" i="16"/>
  <c r="K380" i="16"/>
  <c r="M9" i="14" s="1"/>
  <c r="N16" i="9" s="1"/>
  <c r="D380" i="16"/>
  <c r="M5" i="14" s="1"/>
  <c r="N16" i="12" s="1"/>
  <c r="N23" i="12" s="1"/>
  <c r="F380" i="16"/>
  <c r="E380" i="16"/>
  <c r="M4" i="14" s="1"/>
  <c r="N16" i="13" s="1"/>
  <c r="N24" i="13" s="1"/>
  <c r="J380" i="16"/>
  <c r="M8" i="14" s="1"/>
  <c r="N16" i="25" s="1"/>
  <c r="G380" i="16"/>
  <c r="C380" i="16"/>
  <c r="M3" i="14" s="1"/>
  <c r="K19" i="9"/>
  <c r="F19" i="9"/>
  <c r="G19" i="9"/>
  <c r="M19" i="9"/>
  <c r="C19" i="9"/>
  <c r="L19" i="9"/>
  <c r="D19" i="9"/>
  <c r="I19" i="9"/>
  <c r="G21" i="9"/>
  <c r="G1" i="9"/>
  <c r="G1" i="25"/>
  <c r="G21" i="25"/>
  <c r="H33" i="12"/>
  <c r="G21" i="12"/>
  <c r="G1" i="12"/>
  <c r="H1" i="13"/>
  <c r="H21" i="13" s="1"/>
  <c r="H33" i="25"/>
  <c r="E23" i="12"/>
  <c r="I33" i="13"/>
  <c r="H33" i="9"/>
  <c r="F23" i="12"/>
  <c r="K23" i="13"/>
  <c r="G23" i="13"/>
  <c r="I23" i="9"/>
  <c r="J23" i="9"/>
  <c r="E23" i="9"/>
  <c r="D23" i="9"/>
  <c r="I26" i="13"/>
  <c r="E25" i="12"/>
  <c r="M26" i="13"/>
  <c r="M24" i="13"/>
  <c r="E23" i="13"/>
  <c r="J23" i="13"/>
  <c r="L23" i="13"/>
  <c r="H23" i="12"/>
  <c r="J23" i="12"/>
  <c r="H23" i="9"/>
  <c r="D25" i="12"/>
  <c r="D25" i="13"/>
  <c r="D25" i="9"/>
  <c r="C24" i="9"/>
  <c r="K24" i="9"/>
  <c r="G26" i="9"/>
  <c r="G24" i="9"/>
  <c r="F23" i="9"/>
  <c r="E24" i="9"/>
  <c r="I24" i="9"/>
  <c r="M24" i="12"/>
  <c r="I24" i="12"/>
  <c r="E24" i="12"/>
  <c r="C24" i="12"/>
  <c r="K24" i="12"/>
  <c r="G26" i="12"/>
  <c r="G24" i="12"/>
  <c r="C23" i="12"/>
  <c r="G23" i="12"/>
  <c r="K23" i="12"/>
  <c r="G26" i="13"/>
  <c r="G24" i="13"/>
  <c r="K24" i="13"/>
  <c r="F23" i="13"/>
  <c r="H23" i="13"/>
  <c r="D23" i="12"/>
  <c r="D23" i="13"/>
  <c r="I24" i="13"/>
  <c r="M24" i="9"/>
  <c r="L25" i="9"/>
  <c r="G23" i="9"/>
  <c r="K23" i="9"/>
  <c r="C25" i="9"/>
  <c r="I23" i="13"/>
  <c r="M23" i="12"/>
  <c r="L23" i="9"/>
  <c r="M23" i="13"/>
  <c r="G25" i="13"/>
  <c r="G25" i="12"/>
  <c r="I23" i="12"/>
  <c r="M23" i="9"/>
  <c r="F24" i="13"/>
  <c r="E26" i="12"/>
  <c r="F24" i="12"/>
  <c r="J24" i="12"/>
  <c r="M26" i="12"/>
  <c r="C26" i="9"/>
  <c r="D24" i="9"/>
  <c r="H24" i="9"/>
  <c r="L24" i="9"/>
  <c r="D24" i="13"/>
  <c r="H24" i="13"/>
  <c r="L24" i="13"/>
  <c r="D24" i="12"/>
  <c r="H24" i="12"/>
  <c r="K26" i="12"/>
  <c r="L24" i="12"/>
  <c r="E26" i="9"/>
  <c r="F24" i="9"/>
  <c r="I26" i="9"/>
  <c r="J24" i="9"/>
  <c r="M26" i="9"/>
  <c r="M19" i="25" l="1"/>
  <c r="N25" i="12"/>
  <c r="N24" i="12"/>
  <c r="N23" i="13"/>
  <c r="N22" i="9"/>
  <c r="N25" i="9"/>
  <c r="N28" i="9"/>
  <c r="N22" i="13"/>
  <c r="N28" i="13"/>
  <c r="N25" i="13"/>
  <c r="A382" i="16"/>
  <c r="C381" i="16"/>
  <c r="N3" i="14" s="1"/>
  <c r="J381" i="16"/>
  <c r="N8" i="14" s="1"/>
  <c r="O16" i="25" s="1"/>
  <c r="K381" i="16"/>
  <c r="N9" i="14" s="1"/>
  <c r="O16" i="9" s="1"/>
  <c r="D381" i="16"/>
  <c r="N5" i="14" s="1"/>
  <c r="O16" i="12" s="1"/>
  <c r="O26" i="12" s="1"/>
  <c r="F381" i="16"/>
  <c r="E381" i="16"/>
  <c r="N4" i="14" s="1"/>
  <c r="O16" i="13" s="1"/>
  <c r="G381" i="16"/>
  <c r="M19" i="12"/>
  <c r="N23" i="9"/>
  <c r="N28" i="25"/>
  <c r="N22" i="25"/>
  <c r="N26" i="25"/>
  <c r="N25" i="25"/>
  <c r="N27" i="25"/>
  <c r="N23" i="25"/>
  <c r="N24" i="25"/>
  <c r="N24" i="9"/>
  <c r="N28" i="12"/>
  <c r="N22" i="12"/>
  <c r="M19" i="13"/>
  <c r="H21" i="9"/>
  <c r="H1" i="9"/>
  <c r="H1" i="25"/>
  <c r="H21" i="25"/>
  <c r="I33" i="12"/>
  <c r="H21" i="12"/>
  <c r="H1" i="12"/>
  <c r="I1" i="13"/>
  <c r="I21" i="13" s="1"/>
  <c r="I33" i="25"/>
  <c r="K26" i="13"/>
  <c r="F26" i="13"/>
  <c r="J24" i="13"/>
  <c r="H26" i="13"/>
  <c r="C27" i="9"/>
  <c r="I26" i="12"/>
  <c r="J33" i="13"/>
  <c r="I33" i="9"/>
  <c r="N26" i="13"/>
  <c r="E24" i="13"/>
  <c r="E26" i="13"/>
  <c r="I27" i="12"/>
  <c r="C26" i="12"/>
  <c r="J26" i="13"/>
  <c r="D26" i="13"/>
  <c r="L26" i="13"/>
  <c r="G27" i="13"/>
  <c r="K26" i="9"/>
  <c r="K27" i="9"/>
  <c r="G27" i="9"/>
  <c r="M27" i="9"/>
  <c r="I27" i="9"/>
  <c r="E27" i="9"/>
  <c r="N26" i="9"/>
  <c r="L26" i="9"/>
  <c r="J26" i="9"/>
  <c r="H26" i="9"/>
  <c r="F26" i="9"/>
  <c r="D26" i="9"/>
  <c r="M27" i="12"/>
  <c r="F26" i="12"/>
  <c r="N26" i="12"/>
  <c r="J26" i="12"/>
  <c r="H26" i="12"/>
  <c r="E27" i="12"/>
  <c r="M27" i="13"/>
  <c r="I27" i="13"/>
  <c r="E27" i="13"/>
  <c r="L26" i="12"/>
  <c r="D26" i="12"/>
  <c r="K27" i="12"/>
  <c r="G27" i="12"/>
  <c r="D27" i="13"/>
  <c r="N27" i="13"/>
  <c r="N27" i="9"/>
  <c r="H27" i="13"/>
  <c r="L27" i="9"/>
  <c r="D27" i="9"/>
  <c r="J27" i="13"/>
  <c r="N19" i="25" l="1"/>
  <c r="N19" i="12"/>
  <c r="O22" i="9"/>
  <c r="O25" i="9"/>
  <c r="O28" i="9"/>
  <c r="O24" i="9"/>
  <c r="O23" i="9"/>
  <c r="O26" i="9"/>
  <c r="O27" i="9"/>
  <c r="O22" i="13"/>
  <c r="O28" i="13"/>
  <c r="O25" i="13"/>
  <c r="O26" i="13"/>
  <c r="O24" i="13"/>
  <c r="O23" i="13"/>
  <c r="O22" i="25"/>
  <c r="O28" i="25"/>
  <c r="O24" i="25"/>
  <c r="O26" i="25"/>
  <c r="O25" i="25"/>
  <c r="O27" i="25"/>
  <c r="O23" i="25"/>
  <c r="N19" i="9"/>
  <c r="O22" i="12"/>
  <c r="O28" i="12"/>
  <c r="O25" i="12"/>
  <c r="O24" i="12"/>
  <c r="O23" i="12"/>
  <c r="A383" i="16"/>
  <c r="C382" i="16"/>
  <c r="O3" i="14" s="1"/>
  <c r="G382" i="16"/>
  <c r="E382" i="16"/>
  <c r="O4" i="14" s="1"/>
  <c r="P16" i="13" s="1"/>
  <c r="P27" i="13" s="1"/>
  <c r="K382" i="16"/>
  <c r="O9" i="14" s="1"/>
  <c r="P16" i="9" s="1"/>
  <c r="D382" i="16"/>
  <c r="O5" i="14" s="1"/>
  <c r="P16" i="12" s="1"/>
  <c r="F382" i="16"/>
  <c r="J382" i="16"/>
  <c r="O8" i="14" s="1"/>
  <c r="P16" i="25" s="1"/>
  <c r="O27" i="13"/>
  <c r="O27" i="12"/>
  <c r="N19" i="13"/>
  <c r="I1" i="9"/>
  <c r="I21" i="9"/>
  <c r="I1" i="25"/>
  <c r="I21" i="25"/>
  <c r="J33" i="12"/>
  <c r="I1" i="12"/>
  <c r="I21" i="12"/>
  <c r="J1" i="13"/>
  <c r="J21" i="13" s="1"/>
  <c r="J33" i="25"/>
  <c r="K27" i="13"/>
  <c r="F27" i="13"/>
  <c r="L27" i="12"/>
  <c r="J27" i="12"/>
  <c r="D27" i="12"/>
  <c r="H27" i="12"/>
  <c r="C27" i="12"/>
  <c r="K33" i="13"/>
  <c r="J33" i="9"/>
  <c r="L27" i="13"/>
  <c r="F27" i="12"/>
  <c r="N27" i="12"/>
  <c r="J27" i="9"/>
  <c r="F27" i="9"/>
  <c r="H27" i="9"/>
  <c r="O19" i="25" l="1"/>
  <c r="O19" i="12"/>
  <c r="P22" i="12"/>
  <c r="P28" i="12"/>
  <c r="P25" i="12"/>
  <c r="P23" i="12"/>
  <c r="P24" i="12"/>
  <c r="P26" i="12"/>
  <c r="P27" i="12"/>
  <c r="O19" i="13"/>
  <c r="P25" i="9"/>
  <c r="P22" i="9"/>
  <c r="P28" i="9"/>
  <c r="P23" i="9"/>
  <c r="P24" i="9"/>
  <c r="P27" i="9"/>
  <c r="P26" i="9"/>
  <c r="A384" i="16"/>
  <c r="D383" i="16"/>
  <c r="P5" i="14" s="1"/>
  <c r="Q16" i="12" s="1"/>
  <c r="C383" i="16"/>
  <c r="P3" i="14" s="1"/>
  <c r="E383" i="16"/>
  <c r="P4" i="14" s="1"/>
  <c r="Q16" i="13" s="1"/>
  <c r="J383" i="16"/>
  <c r="P8" i="14" s="1"/>
  <c r="Q16" i="25" s="1"/>
  <c r="K383" i="16"/>
  <c r="P9" i="14" s="1"/>
  <c r="Q16" i="9" s="1"/>
  <c r="G383" i="16"/>
  <c r="F383" i="16"/>
  <c r="O19" i="9"/>
  <c r="P22" i="25"/>
  <c r="P28" i="25"/>
  <c r="P27" i="25"/>
  <c r="P23" i="25"/>
  <c r="P26" i="25"/>
  <c r="P25" i="25"/>
  <c r="P24" i="25"/>
  <c r="P22" i="13"/>
  <c r="P28" i="13"/>
  <c r="P25" i="13"/>
  <c r="P23" i="13"/>
  <c r="P24" i="13"/>
  <c r="P26" i="13"/>
  <c r="J21" i="9"/>
  <c r="J1" i="9"/>
  <c r="J1" i="25"/>
  <c r="J21" i="25"/>
  <c r="K33" i="12"/>
  <c r="J21" i="12"/>
  <c r="J1" i="12"/>
  <c r="K1" i="13"/>
  <c r="K21" i="13" s="1"/>
  <c r="K33" i="25"/>
  <c r="L33" i="13"/>
  <c r="K33" i="9"/>
  <c r="P19" i="13" l="1"/>
  <c r="Q28" i="12"/>
  <c r="Q22" i="12"/>
  <c r="Q25" i="12"/>
  <c r="Q23" i="12"/>
  <c r="Q24" i="12"/>
  <c r="Q26" i="12"/>
  <c r="Q27" i="12"/>
  <c r="Q22" i="25"/>
  <c r="Q28" i="25"/>
  <c r="Q24" i="25"/>
  <c r="Q23" i="25"/>
  <c r="Q27" i="25"/>
  <c r="Q25" i="25"/>
  <c r="Q26" i="25"/>
  <c r="A385" i="16"/>
  <c r="F384" i="16"/>
  <c r="J384" i="16"/>
  <c r="Q8" i="14" s="1"/>
  <c r="R16" i="25" s="1"/>
  <c r="C384" i="16"/>
  <c r="Q3" i="14" s="1"/>
  <c r="E384" i="16"/>
  <c r="Q4" i="14" s="1"/>
  <c r="R16" i="13" s="1"/>
  <c r="G384" i="16"/>
  <c r="D384" i="16"/>
  <c r="Q5" i="14" s="1"/>
  <c r="R16" i="12" s="1"/>
  <c r="K384" i="16"/>
  <c r="Q9" i="14" s="1"/>
  <c r="R16" i="9" s="1"/>
  <c r="Q22" i="13"/>
  <c r="Q28" i="13"/>
  <c r="Q25" i="13"/>
  <c r="Q26" i="13"/>
  <c r="Q24" i="13"/>
  <c r="Q23" i="13"/>
  <c r="Q27" i="13"/>
  <c r="P19" i="12"/>
  <c r="Q28" i="9"/>
  <c r="Q25" i="9"/>
  <c r="Q22" i="9"/>
  <c r="Q24" i="9"/>
  <c r="Q23" i="9"/>
  <c r="Q26" i="9"/>
  <c r="Q27" i="9"/>
  <c r="P19" i="25"/>
  <c r="P19" i="9"/>
  <c r="K1" i="25"/>
  <c r="K21" i="25"/>
  <c r="L33" i="12"/>
  <c r="K21" i="12"/>
  <c r="K1" i="12"/>
  <c r="K21" i="9"/>
  <c r="K1" i="9"/>
  <c r="L1" i="13"/>
  <c r="L21" i="13" s="1"/>
  <c r="L33" i="25"/>
  <c r="M33" i="13"/>
  <c r="L33" i="9"/>
  <c r="Q19" i="12" l="1"/>
  <c r="Q19" i="25"/>
  <c r="Q19" i="13"/>
  <c r="R22" i="13"/>
  <c r="R28" i="13"/>
  <c r="R25" i="13"/>
  <c r="R23" i="13"/>
  <c r="R24" i="13"/>
  <c r="R26" i="13"/>
  <c r="R27" i="13"/>
  <c r="A386" i="16"/>
  <c r="K385" i="16"/>
  <c r="R9" i="14" s="1"/>
  <c r="S16" i="9" s="1"/>
  <c r="F385" i="16"/>
  <c r="G385" i="16"/>
  <c r="C385" i="16"/>
  <c r="R3" i="14" s="1"/>
  <c r="D385" i="16"/>
  <c r="R5" i="14" s="1"/>
  <c r="S16" i="12" s="1"/>
  <c r="E385" i="16"/>
  <c r="R4" i="14" s="1"/>
  <c r="S16" i="13" s="1"/>
  <c r="J385" i="16"/>
  <c r="R8" i="14" s="1"/>
  <c r="S16" i="25" s="1"/>
  <c r="Q19" i="9"/>
  <c r="R28" i="9"/>
  <c r="R25" i="9"/>
  <c r="R22" i="9"/>
  <c r="R23" i="9"/>
  <c r="R24" i="9"/>
  <c r="R26" i="9"/>
  <c r="R27" i="9"/>
  <c r="R22" i="12"/>
  <c r="R28" i="12"/>
  <c r="R25" i="12"/>
  <c r="R23" i="12"/>
  <c r="R24" i="12"/>
  <c r="R26" i="12"/>
  <c r="R27" i="12"/>
  <c r="R22" i="25"/>
  <c r="R28" i="25"/>
  <c r="R23" i="25"/>
  <c r="R24" i="25"/>
  <c r="R25" i="25"/>
  <c r="R27" i="25"/>
  <c r="R26" i="25"/>
  <c r="L21" i="9"/>
  <c r="L1" i="9"/>
  <c r="M33" i="12"/>
  <c r="L21" i="12"/>
  <c r="L1" i="12"/>
  <c r="L1" i="25"/>
  <c r="L21" i="25"/>
  <c r="M1" i="13"/>
  <c r="M21" i="13" s="1"/>
  <c r="M33" i="25"/>
  <c r="N33" i="13"/>
  <c r="M33" i="9"/>
  <c r="R19" i="9" l="1"/>
  <c r="R19" i="25"/>
  <c r="S22" i="13"/>
  <c r="S28" i="13"/>
  <c r="S25" i="13"/>
  <c r="S24" i="13"/>
  <c r="S23" i="13"/>
  <c r="S26" i="13"/>
  <c r="S27" i="13"/>
  <c r="S22" i="12"/>
  <c r="S28" i="12"/>
  <c r="S25" i="12"/>
  <c r="S26" i="12"/>
  <c r="S24" i="12"/>
  <c r="S23" i="12"/>
  <c r="S27" i="12"/>
  <c r="S22" i="9"/>
  <c r="S25" i="9"/>
  <c r="S28" i="9"/>
  <c r="S23" i="9"/>
  <c r="S26" i="9"/>
  <c r="S27" i="9"/>
  <c r="S24" i="9"/>
  <c r="R19" i="13"/>
  <c r="R19" i="12"/>
  <c r="A387" i="16"/>
  <c r="K386" i="16"/>
  <c r="S9" i="14" s="1"/>
  <c r="T16" i="9" s="1"/>
  <c r="C386" i="16"/>
  <c r="S3" i="14" s="1"/>
  <c r="F386" i="16"/>
  <c r="G386" i="16"/>
  <c r="D386" i="16"/>
  <c r="S5" i="14" s="1"/>
  <c r="T16" i="12" s="1"/>
  <c r="J386" i="16"/>
  <c r="S8" i="14" s="1"/>
  <c r="T16" i="25" s="1"/>
  <c r="E386" i="16"/>
  <c r="S4" i="14" s="1"/>
  <c r="T16" i="13" s="1"/>
  <c r="S28" i="25"/>
  <c r="S22" i="25"/>
  <c r="S27" i="25"/>
  <c r="S25" i="25"/>
  <c r="S26" i="25"/>
  <c r="S24" i="25"/>
  <c r="S23" i="25"/>
  <c r="M1" i="25"/>
  <c r="M21" i="25"/>
  <c r="N33" i="12"/>
  <c r="M21" i="12"/>
  <c r="M1" i="12"/>
  <c r="M21" i="9"/>
  <c r="M1" i="9"/>
  <c r="N1" i="13"/>
  <c r="N21" i="13" s="1"/>
  <c r="N33" i="25"/>
  <c r="O33" i="13"/>
  <c r="N33" i="9"/>
  <c r="S19" i="25" l="1"/>
  <c r="S19" i="9"/>
  <c r="S19" i="12"/>
  <c r="T28" i="25"/>
  <c r="T22" i="25"/>
  <c r="T24" i="25"/>
  <c r="T26" i="25"/>
  <c r="T23" i="25"/>
  <c r="T27" i="25"/>
  <c r="T25" i="25"/>
  <c r="T22" i="9"/>
  <c r="T25" i="9"/>
  <c r="T28" i="9"/>
  <c r="T23" i="9"/>
  <c r="T24" i="9"/>
  <c r="T26" i="9"/>
  <c r="T27" i="9"/>
  <c r="S19" i="13"/>
  <c r="T28" i="13"/>
  <c r="T22" i="13"/>
  <c r="T25" i="13"/>
  <c r="T23" i="13"/>
  <c r="T26" i="13"/>
  <c r="T24" i="13"/>
  <c r="T27" i="13"/>
  <c r="T22" i="12"/>
  <c r="T28" i="12"/>
  <c r="T25" i="12"/>
  <c r="T23" i="12"/>
  <c r="T24" i="12"/>
  <c r="T26" i="12"/>
  <c r="T27" i="12"/>
  <c r="A388" i="16"/>
  <c r="E387" i="16"/>
  <c r="T4" i="14" s="1"/>
  <c r="U16" i="13" s="1"/>
  <c r="K387" i="16"/>
  <c r="T9" i="14" s="1"/>
  <c r="U16" i="9" s="1"/>
  <c r="F387" i="16"/>
  <c r="G387" i="16"/>
  <c r="J387" i="16"/>
  <c r="T8" i="14" s="1"/>
  <c r="U16" i="25" s="1"/>
  <c r="D387" i="16"/>
  <c r="T5" i="14" s="1"/>
  <c r="U16" i="12" s="1"/>
  <c r="C387" i="16"/>
  <c r="T3" i="14" s="1"/>
  <c r="N21" i="9"/>
  <c r="N1" i="9"/>
  <c r="O33" i="12"/>
  <c r="N21" i="12"/>
  <c r="N1" i="12"/>
  <c r="N1" i="25"/>
  <c r="N21" i="25"/>
  <c r="O1" i="13"/>
  <c r="O21" i="13" s="1"/>
  <c r="O33" i="25"/>
  <c r="P33" i="13"/>
  <c r="O33" i="9"/>
  <c r="T19" i="25" l="1"/>
  <c r="T19" i="13"/>
  <c r="U28" i="12"/>
  <c r="U22" i="12"/>
  <c r="U25" i="12"/>
  <c r="U23" i="12"/>
  <c r="U24" i="12"/>
  <c r="U26" i="12"/>
  <c r="U27" i="12"/>
  <c r="U28" i="9"/>
  <c r="U25" i="9"/>
  <c r="U22" i="9"/>
  <c r="U26" i="9"/>
  <c r="U23" i="9"/>
  <c r="U24" i="9"/>
  <c r="U27" i="9"/>
  <c r="T19" i="9"/>
  <c r="E388" i="16"/>
  <c r="U4" i="14" s="1"/>
  <c r="V16" i="13" s="1"/>
  <c r="K388" i="16"/>
  <c r="U9" i="14" s="1"/>
  <c r="V16" i="9" s="1"/>
  <c r="D388" i="16"/>
  <c r="U5" i="14" s="1"/>
  <c r="V16" i="12" s="1"/>
  <c r="F388" i="16"/>
  <c r="C388" i="16"/>
  <c r="U3" i="14" s="1"/>
  <c r="J388" i="16"/>
  <c r="U8" i="14" s="1"/>
  <c r="V16" i="25" s="1"/>
  <c r="G388" i="16"/>
  <c r="U22" i="25"/>
  <c r="U28" i="25"/>
  <c r="U24" i="25"/>
  <c r="U23" i="25"/>
  <c r="U27" i="25"/>
  <c r="U26" i="25"/>
  <c r="U25" i="25"/>
  <c r="U22" i="13"/>
  <c r="U28" i="13"/>
  <c r="U25" i="13"/>
  <c r="U23" i="13"/>
  <c r="U24" i="13"/>
  <c r="U26" i="13"/>
  <c r="U27" i="13"/>
  <c r="T19" i="12"/>
  <c r="O21" i="9"/>
  <c r="O1" i="9"/>
  <c r="P33" i="12"/>
  <c r="O21" i="12"/>
  <c r="O1" i="12"/>
  <c r="O1" i="25"/>
  <c r="O21" i="25"/>
  <c r="P1" i="13"/>
  <c r="P21" i="13" s="1"/>
  <c r="P33" i="25"/>
  <c r="Q33" i="13"/>
  <c r="P33" i="9"/>
  <c r="U19" i="12" l="1"/>
  <c r="U19" i="13"/>
  <c r="V28" i="13"/>
  <c r="V22" i="13"/>
  <c r="V25" i="13"/>
  <c r="V23" i="13"/>
  <c r="V24" i="13"/>
  <c r="V26" i="13"/>
  <c r="V27" i="13"/>
  <c r="U19" i="25"/>
  <c r="V22" i="12"/>
  <c r="V28" i="12"/>
  <c r="V23" i="12"/>
  <c r="V24" i="12"/>
  <c r="V25" i="12"/>
  <c r="V26" i="12"/>
  <c r="V27" i="12"/>
  <c r="U19" i="9"/>
  <c r="V22" i="25"/>
  <c r="V28" i="25"/>
  <c r="V25" i="25"/>
  <c r="V27" i="25"/>
  <c r="V23" i="25"/>
  <c r="V26" i="25"/>
  <c r="V24" i="25"/>
  <c r="V28" i="9"/>
  <c r="V25" i="9"/>
  <c r="V22" i="9"/>
  <c r="V23" i="9"/>
  <c r="V24" i="9"/>
  <c r="V26" i="9"/>
  <c r="V27" i="9"/>
  <c r="P21" i="9"/>
  <c r="P1" i="9"/>
  <c r="Q33" i="12"/>
  <c r="P21" i="12"/>
  <c r="P1" i="12"/>
  <c r="P1" i="25"/>
  <c r="P21" i="25"/>
  <c r="Q1" i="13"/>
  <c r="Q21" i="13" s="1"/>
  <c r="Q33" i="25"/>
  <c r="R33" i="13"/>
  <c r="Q33" i="9"/>
  <c r="V19" i="13" l="1"/>
  <c r="V19" i="9"/>
  <c r="C18" i="9" s="1"/>
  <c r="E18" i="13"/>
  <c r="V19" i="12"/>
  <c r="V19" i="25"/>
  <c r="C18" i="13"/>
  <c r="Q21" i="9"/>
  <c r="Q1" i="9"/>
  <c r="R33" i="12"/>
  <c r="Q21" i="12"/>
  <c r="Q1" i="12"/>
  <c r="Q21" i="25"/>
  <c r="Q1" i="25"/>
  <c r="R1" i="13"/>
  <c r="R21" i="13" s="1"/>
  <c r="R33" i="25"/>
  <c r="S33" i="13"/>
  <c r="R33" i="9"/>
  <c r="E18" i="9" l="1"/>
  <c r="E18" i="25"/>
  <c r="C18" i="25"/>
  <c r="C18" i="12"/>
  <c r="E18" i="12"/>
  <c r="S33" i="12"/>
  <c r="R21" i="12"/>
  <c r="R1" i="12"/>
  <c r="R21" i="9"/>
  <c r="R1" i="9"/>
  <c r="R1" i="25"/>
  <c r="R21" i="25"/>
  <c r="S1" i="13"/>
  <c r="S21" i="13" s="1"/>
  <c r="S33" i="25"/>
  <c r="T33" i="13"/>
  <c r="S33" i="9"/>
  <c r="S21" i="9" l="1"/>
  <c r="S1" i="9"/>
  <c r="S1" i="25"/>
  <c r="S21" i="25"/>
  <c r="T33" i="12"/>
  <c r="S21" i="12"/>
  <c r="S1" i="12"/>
  <c r="T1" i="13"/>
  <c r="T21" i="13" s="1"/>
  <c r="T33" i="25"/>
  <c r="U33" i="13"/>
  <c r="T33" i="9"/>
  <c r="T21" i="9" l="1"/>
  <c r="T1" i="9"/>
  <c r="T1" i="25"/>
  <c r="T21" i="25"/>
  <c r="U33" i="12"/>
  <c r="T21" i="12"/>
  <c r="T1" i="12"/>
  <c r="U1" i="13"/>
  <c r="U21" i="13" s="1"/>
  <c r="U33" i="25"/>
  <c r="V33" i="13"/>
  <c r="U33" i="9"/>
  <c r="U21" i="9" l="1"/>
  <c r="U1" i="9"/>
  <c r="U1" i="25"/>
  <c r="U21" i="25"/>
  <c r="V33" i="12"/>
  <c r="U1" i="12"/>
  <c r="U21" i="12"/>
  <c r="V1" i="13"/>
  <c r="V21" i="13" s="1"/>
  <c r="V33" i="9"/>
  <c r="V33" i="25"/>
  <c r="V1" i="25" l="1"/>
  <c r="V21" i="25"/>
  <c r="V21" i="9"/>
  <c r="V1" i="9"/>
  <c r="V21" i="12"/>
  <c r="V1" i="12"/>
</calcChain>
</file>

<file path=xl/sharedStrings.xml><?xml version="1.0" encoding="utf-8"?>
<sst xmlns="http://schemas.openxmlformats.org/spreadsheetml/2006/main" count="202" uniqueCount="58">
  <si>
    <t>Year</t>
  </si>
  <si>
    <t>Grand Total</t>
  </si>
  <si>
    <t>Iteration</t>
  </si>
  <si>
    <t>INDEX</t>
  </si>
  <si>
    <t>Average of Value</t>
  </si>
  <si>
    <t>mean</t>
  </si>
  <si>
    <t>MP_Shock_MidC</t>
  </si>
  <si>
    <t>MP_Shock_PV</t>
  </si>
  <si>
    <t>NG_Shock_East</t>
  </si>
  <si>
    <t>NG_Shock_West</t>
  </si>
  <si>
    <t>COB</t>
  </si>
  <si>
    <t>90th</t>
  </si>
  <si>
    <t>75th</t>
  </si>
  <si>
    <t>25th</t>
  </si>
  <si>
    <t>10th</t>
  </si>
  <si>
    <t>PRICES</t>
  </si>
  <si>
    <t>Mid Columbia</t>
  </si>
  <si>
    <t>Palo Verde</t>
  </si>
  <si>
    <t>NG East</t>
  </si>
  <si>
    <t>NG West</t>
  </si>
  <si>
    <t>PV</t>
  </si>
  <si>
    <t>MidC</t>
  </si>
  <si>
    <t>SP</t>
  </si>
  <si>
    <t>NP</t>
  </si>
  <si>
    <t xml:space="preserve">COB </t>
  </si>
  <si>
    <t>SP15</t>
  </si>
  <si>
    <t>NP15</t>
  </si>
  <si>
    <t>Flat</t>
  </si>
  <si>
    <t>Quote Date</t>
  </si>
  <si>
    <t/>
  </si>
  <si>
    <t>Start</t>
  </si>
  <si>
    <t>NG-East</t>
  </si>
  <si>
    <t>NG-West</t>
  </si>
  <si>
    <t>Column Labels</t>
  </si>
  <si>
    <t>Expected Values</t>
  </si>
  <si>
    <t>PV Shocks</t>
  </si>
  <si>
    <t>MidC Shocks</t>
  </si>
  <si>
    <t>NG West Shocks</t>
  </si>
  <si>
    <t>NG East Shocks</t>
  </si>
  <si>
    <t>Sorted Realization Rank</t>
  </si>
  <si>
    <t>[Sumas]</t>
  </si>
  <si>
    <t>[Kern Opal]</t>
  </si>
  <si>
    <t>Percentile</t>
  </si>
  <si>
    <t>Iteration #</t>
  </si>
  <si>
    <t># Iteration</t>
  </si>
  <si>
    <t>Iteration Rank based on Mean</t>
  </si>
  <si>
    <t>Iteration Rank based on Yr 2034</t>
  </si>
  <si>
    <t>99th</t>
  </si>
  <si>
    <t>1st</t>
  </si>
  <si>
    <t>min</t>
  </si>
  <si>
    <t>max</t>
  </si>
  <si>
    <t>Source:</t>
  </si>
  <si>
    <t>2017 IRP PaR Shocks extract EPM Model.xlsx</t>
  </si>
  <si>
    <t>Iteration Rank based on Yr 2036</t>
  </si>
  <si>
    <t>Figure 7.9 - Simulated Annual Mid-C Electricity Market Prices</t>
  </si>
  <si>
    <t>Figure 7.10 - Simulated Annual Palo Verde Electricity Market Prices</t>
  </si>
  <si>
    <t>Figure 7.11 - Simulated Annual Western Natural Gas Market Prices</t>
  </si>
  <si>
    <t>Figure 7.12 - Simulated Annual Eastern Natural Gas Market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</si>
</sst>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mm/dd/yy"/>
    <numFmt numFmtId="168" formatCode="#,##0.0_);\(#,##0.0\);\-\ ;"/>
    <numFmt numFmtId="169" formatCode="#,##0.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8.5"/>
      <color theme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u/>
      <sz val="8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2" fillId="2" borderId="0"/>
    <xf numFmtId="43" fontId="2" fillId="0" borderId="0" applyFont="0" applyFill="0" applyBorder="0" applyAlignment="0" applyProtection="0"/>
    <xf numFmtId="168" fontId="6" fillId="0" borderId="0" applyFont="0" applyFill="0" applyBorder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0" applyFont="1" applyFill="1"/>
    <xf numFmtId="0" fontId="9" fillId="0" borderId="0" xfId="0" applyFont="1" applyFill="1"/>
    <xf numFmtId="44" fontId="9" fillId="0" borderId="0" xfId="1" applyFont="1" applyFill="1"/>
    <xf numFmtId="44" fontId="9" fillId="0" borderId="0" xfId="0" applyNumberFormat="1" applyFont="1" applyFill="1"/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10" fillId="0" borderId="0" xfId="2" applyNumberFormat="1" applyFont="1" applyFill="1" applyAlignment="1">
      <alignment horizontal="center"/>
    </xf>
    <xf numFmtId="4" fontId="10" fillId="0" borderId="1" xfId="1" applyNumberFormat="1" applyFont="1" applyFill="1" applyBorder="1"/>
    <xf numFmtId="4" fontId="10" fillId="0" borderId="3" xfId="4" applyNumberFormat="1" applyFont="1" applyFill="1" applyBorder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0" xfId="2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4" fillId="0" borderId="0" xfId="3" applyFont="1" applyFill="1" applyAlignment="1" applyProtection="1"/>
    <xf numFmtId="165" fontId="9" fillId="0" borderId="0" xfId="0" applyNumberFormat="1" applyFont="1" applyFill="1"/>
    <xf numFmtId="166" fontId="9" fillId="0" borderId="0" xfId="2" applyNumberFormat="1" applyFont="1" applyFill="1"/>
    <xf numFmtId="0" fontId="9" fillId="0" borderId="0" xfId="2" applyNumberFormat="1" applyFont="1" applyFill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Alignment="1">
      <alignment horizontal="right"/>
    </xf>
    <xf numFmtId="3" fontId="9" fillId="0" borderId="0" xfId="0" applyNumberFormat="1" applyFont="1" applyFill="1"/>
    <xf numFmtId="1" fontId="8" fillId="0" borderId="0" xfId="0" applyNumberFormat="1" applyFont="1" applyFill="1"/>
    <xf numFmtId="4" fontId="9" fillId="0" borderId="0" xfId="0" applyNumberFormat="1" applyFont="1" applyFill="1"/>
    <xf numFmtId="0" fontId="15" fillId="0" borderId="0" xfId="0" applyFont="1" applyFill="1"/>
    <xf numFmtId="4" fontId="15" fillId="0" borderId="0" xfId="0" applyNumberFormat="1" applyFont="1" applyFill="1"/>
    <xf numFmtId="0" fontId="9" fillId="0" borderId="0" xfId="11" applyFont="1" applyFill="1" applyAlignment="1">
      <alignment horizontal="center" wrapText="1"/>
    </xf>
    <xf numFmtId="0" fontId="9" fillId="0" borderId="0" xfId="11" applyFont="1" applyFill="1"/>
    <xf numFmtId="16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3" fontId="9" fillId="0" borderId="0" xfId="0" applyNumberFormat="1" applyFont="1" applyFill="1" applyAlignment="1">
      <alignment horizontal="right"/>
    </xf>
    <xf numFmtId="0" fontId="9" fillId="0" borderId="0" xfId="11" applyFont="1" applyFill="1" applyAlignment="1">
      <alignment wrapText="1"/>
    </xf>
    <xf numFmtId="0" fontId="9" fillId="0" borderId="0" xfId="11" applyFont="1" applyFill="1" applyAlignment="1"/>
    <xf numFmtId="10" fontId="9" fillId="0" borderId="0" xfId="0" applyNumberFormat="1" applyFont="1" applyFill="1"/>
    <xf numFmtId="0" fontId="6" fillId="0" borderId="0" xfId="0" applyFont="1" applyFill="1"/>
    <xf numFmtId="0" fontId="16" fillId="0" borderId="0" xfId="0" applyFont="1" applyFill="1"/>
    <xf numFmtId="0" fontId="9" fillId="0" borderId="0" xfId="0" applyFont="1" applyFill="1" applyAlignment="1">
      <alignment wrapText="1"/>
    </xf>
    <xf numFmtId="0" fontId="16" fillId="0" borderId="0" xfId="0" applyFont="1" applyFill="1" applyBorder="1"/>
    <xf numFmtId="14" fontId="16" fillId="0" borderId="0" xfId="0" applyNumberFormat="1" applyFont="1" applyFill="1" applyBorder="1"/>
    <xf numFmtId="0" fontId="16" fillId="0" borderId="2" xfId="0" applyFont="1" applyFill="1" applyBorder="1"/>
    <xf numFmtId="14" fontId="16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applyNumberFormat="1" applyFont="1" applyFill="1"/>
  </cellXfs>
  <cellStyles count="15">
    <cellStyle name="Comma" xfId="4" builtinId="3"/>
    <cellStyle name="Comma 2" xfId="6"/>
    <cellStyle name="Comma 3" xfId="14"/>
    <cellStyle name="Currency" xfId="1" builtinId="4"/>
    <cellStyle name="Currency 2" xfId="12"/>
    <cellStyle name="Hyperlink" xfId="3" builtinId="8"/>
    <cellStyle name="Normal" xfId="0" builtinId="0"/>
    <cellStyle name="Normal 2" xfId="5"/>
    <cellStyle name="Normal 3" xfId="8"/>
    <cellStyle name="Normal 4" xfId="11"/>
    <cellStyle name="Normal 5" xfId="9"/>
    <cellStyle name="Number" xfId="7"/>
    <cellStyle name="Percent" xfId="2" builtinId="5"/>
    <cellStyle name="Percent 2" xfId="13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7.9 P - Mid C'!$B$22</c:f>
              <c:strCache>
                <c:ptCount val="1"/>
                <c:pt idx="0">
                  <c:v>99th</c:v>
                </c:pt>
              </c:strCache>
            </c:strRef>
          </c:tx>
          <c:cat>
            <c:numRef>
              <c:f>'Fig 7.9 P - Mid C'!$C$21:$V$21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7.9 P - Mid C'!$C$22:$V$22</c:f>
              <c:numCache>
                <c:formatCode>#,##0.00</c:formatCode>
                <c:ptCount val="20"/>
                <c:pt idx="0">
                  <c:v>27.340732826735682</c:v>
                </c:pt>
                <c:pt idx="1">
                  <c:v>26.695938670973074</c:v>
                </c:pt>
                <c:pt idx="2">
                  <c:v>27.260286877538473</c:v>
                </c:pt>
                <c:pt idx="3">
                  <c:v>28.656932844579078</c:v>
                </c:pt>
                <c:pt idx="4">
                  <c:v>31.000089977017122</c:v>
                </c:pt>
                <c:pt idx="5">
                  <c:v>33.286200118677861</c:v>
                </c:pt>
                <c:pt idx="6">
                  <c:v>37.345474416406375</c:v>
                </c:pt>
                <c:pt idx="7">
                  <c:v>42.781474737491187</c:v>
                </c:pt>
                <c:pt idx="8">
                  <c:v>45.893095670815711</c:v>
                </c:pt>
                <c:pt idx="9">
                  <c:v>47.122710535894775</c:v>
                </c:pt>
                <c:pt idx="10">
                  <c:v>48.998654182984822</c:v>
                </c:pt>
                <c:pt idx="11">
                  <c:v>51.916695172697793</c:v>
                </c:pt>
                <c:pt idx="12">
                  <c:v>50.940060355345388</c:v>
                </c:pt>
                <c:pt idx="13">
                  <c:v>54.973275216764279</c:v>
                </c:pt>
                <c:pt idx="14">
                  <c:v>55.968075065760402</c:v>
                </c:pt>
                <c:pt idx="15">
                  <c:v>57.64305148806551</c:v>
                </c:pt>
                <c:pt idx="16">
                  <c:v>59.721214676814498</c:v>
                </c:pt>
                <c:pt idx="17">
                  <c:v>60.975425852117461</c:v>
                </c:pt>
                <c:pt idx="18">
                  <c:v>61.073634464451956</c:v>
                </c:pt>
                <c:pt idx="19">
                  <c:v>64.734212412033941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7.9 P - Mid C'!$B$23</c:f>
              <c:strCache>
                <c:ptCount val="1"/>
                <c:pt idx="0">
                  <c:v>90th</c:v>
                </c:pt>
              </c:strCache>
            </c:strRef>
          </c:tx>
          <c:cat>
            <c:numRef>
              <c:f>'Fig 7.9 P - Mid C'!$C$21:$V$21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7.9 P - Mid C'!$C$23:$V$23</c:f>
              <c:numCache>
                <c:formatCode>#,##0.00</c:formatCode>
                <c:ptCount val="20"/>
                <c:pt idx="0">
                  <c:v>25.931166596651359</c:v>
                </c:pt>
                <c:pt idx="1">
                  <c:v>25.519670055049929</c:v>
                </c:pt>
                <c:pt idx="2">
                  <c:v>26.549398589405204</c:v>
                </c:pt>
                <c:pt idx="3">
                  <c:v>28.069661654369135</c:v>
                </c:pt>
                <c:pt idx="4">
                  <c:v>29.436353542169702</c:v>
                </c:pt>
                <c:pt idx="5">
                  <c:v>31.525862205431093</c:v>
                </c:pt>
                <c:pt idx="6">
                  <c:v>36.34160854139791</c:v>
                </c:pt>
                <c:pt idx="7">
                  <c:v>40.768712123821423</c:v>
                </c:pt>
                <c:pt idx="8">
                  <c:v>44.842530830158488</c:v>
                </c:pt>
                <c:pt idx="9">
                  <c:v>45.871280855604617</c:v>
                </c:pt>
                <c:pt idx="10">
                  <c:v>47.476765143536653</c:v>
                </c:pt>
                <c:pt idx="11">
                  <c:v>48.961557544494681</c:v>
                </c:pt>
                <c:pt idx="12">
                  <c:v>50.074159621043897</c:v>
                </c:pt>
                <c:pt idx="13">
                  <c:v>52.335231038131823</c:v>
                </c:pt>
                <c:pt idx="14">
                  <c:v>54.822892649254605</c:v>
                </c:pt>
                <c:pt idx="15">
                  <c:v>54.787041007367833</c:v>
                </c:pt>
                <c:pt idx="16">
                  <c:v>57.258619215008032</c:v>
                </c:pt>
                <c:pt idx="17">
                  <c:v>58.932955691079549</c:v>
                </c:pt>
                <c:pt idx="18">
                  <c:v>60.348741793705649</c:v>
                </c:pt>
                <c:pt idx="19">
                  <c:v>62.687175715636961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7.9 P - Mid C'!$B$24</c:f>
              <c:strCache>
                <c:ptCount val="1"/>
                <c:pt idx="0">
                  <c:v>75th</c:v>
                </c:pt>
              </c:strCache>
            </c:strRef>
          </c:tx>
          <c:cat>
            <c:numRef>
              <c:f>'Fig 7.9 P - Mid C'!$C$21:$V$21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7.9 P - Mid C'!$C$24:$V$24</c:f>
              <c:numCache>
                <c:formatCode>#,##0.00</c:formatCode>
                <c:ptCount val="20"/>
                <c:pt idx="0">
                  <c:v>25.361794919588849</c:v>
                </c:pt>
                <c:pt idx="1">
                  <c:v>25.020483873131223</c:v>
                </c:pt>
                <c:pt idx="2">
                  <c:v>25.698246476797884</c:v>
                </c:pt>
                <c:pt idx="3">
                  <c:v>27.270877773800308</c:v>
                </c:pt>
                <c:pt idx="4">
                  <c:v>28.630318234945339</c:v>
                </c:pt>
                <c:pt idx="5">
                  <c:v>30.48055919824175</c:v>
                </c:pt>
                <c:pt idx="6">
                  <c:v>35.695127237222906</c:v>
                </c:pt>
                <c:pt idx="7">
                  <c:v>40.118987928474724</c:v>
                </c:pt>
                <c:pt idx="8">
                  <c:v>43.787712690551238</c:v>
                </c:pt>
                <c:pt idx="9">
                  <c:v>44.757499755693345</c:v>
                </c:pt>
                <c:pt idx="10">
                  <c:v>46.739195895369853</c:v>
                </c:pt>
                <c:pt idx="11">
                  <c:v>48.395800500167347</c:v>
                </c:pt>
                <c:pt idx="12">
                  <c:v>49.364996054639292</c:v>
                </c:pt>
                <c:pt idx="13">
                  <c:v>51.165938487428178</c:v>
                </c:pt>
                <c:pt idx="14">
                  <c:v>53.043566762723458</c:v>
                </c:pt>
                <c:pt idx="15">
                  <c:v>54.007550586531302</c:v>
                </c:pt>
                <c:pt idx="16">
                  <c:v>55.861401931713594</c:v>
                </c:pt>
                <c:pt idx="17">
                  <c:v>58.233979508976155</c:v>
                </c:pt>
                <c:pt idx="18">
                  <c:v>58.804777483179095</c:v>
                </c:pt>
                <c:pt idx="19">
                  <c:v>61.086174432163425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7.9 P - Mid C'!$B$25</c:f>
              <c:strCache>
                <c:ptCount val="1"/>
                <c:pt idx="0">
                  <c:v>mean</c:v>
                </c:pt>
              </c:strCache>
            </c:strRef>
          </c:tx>
          <c:cat>
            <c:numRef>
              <c:f>'Fig 7.9 P - Mid C'!$C$21:$V$21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7.9 P - Mid C'!$C$25:$V$25</c:f>
              <c:numCache>
                <c:formatCode>#,##0.00</c:formatCode>
                <c:ptCount val="20"/>
                <c:pt idx="0">
                  <c:v>24.756280518678022</c:v>
                </c:pt>
                <c:pt idx="1">
                  <c:v>24.470889674803068</c:v>
                </c:pt>
                <c:pt idx="2">
                  <c:v>25.18151152559367</c:v>
                </c:pt>
                <c:pt idx="3">
                  <c:v>26.406606818064184</c:v>
                </c:pt>
                <c:pt idx="4">
                  <c:v>27.938273362850094</c:v>
                </c:pt>
                <c:pt idx="5">
                  <c:v>29.778329998540197</c:v>
                </c:pt>
                <c:pt idx="6">
                  <c:v>34.665956732077824</c:v>
                </c:pt>
                <c:pt idx="7">
                  <c:v>39.497701509459311</c:v>
                </c:pt>
                <c:pt idx="8">
                  <c:v>42.534690819872601</c:v>
                </c:pt>
                <c:pt idx="9">
                  <c:v>43.423133549055031</c:v>
                </c:pt>
                <c:pt idx="10">
                  <c:v>45.385245700119654</c:v>
                </c:pt>
                <c:pt idx="11">
                  <c:v>47.147363289018358</c:v>
                </c:pt>
                <c:pt idx="12">
                  <c:v>48.076001124787936</c:v>
                </c:pt>
                <c:pt idx="13">
                  <c:v>50.078771837502025</c:v>
                </c:pt>
                <c:pt idx="14">
                  <c:v>51.724589724742522</c:v>
                </c:pt>
                <c:pt idx="15">
                  <c:v>53.02337764702613</c:v>
                </c:pt>
                <c:pt idx="16">
                  <c:v>54.580983280694525</c:v>
                </c:pt>
                <c:pt idx="17">
                  <c:v>56.141542375884306</c:v>
                </c:pt>
                <c:pt idx="18">
                  <c:v>57.080446177411716</c:v>
                </c:pt>
                <c:pt idx="19">
                  <c:v>59.076356584791867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7.9 P - Mid C'!$B$26</c:f>
              <c:strCache>
                <c:ptCount val="1"/>
                <c:pt idx="0">
                  <c:v>25th</c:v>
                </c:pt>
              </c:strCache>
            </c:strRef>
          </c:tx>
          <c:cat>
            <c:numRef>
              <c:f>'Fig 7.9 P - Mid C'!$C$21:$V$21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7.9 P - Mid C'!$C$26:$V$26</c:f>
              <c:numCache>
                <c:formatCode>#,##0.00</c:formatCode>
                <c:ptCount val="20"/>
                <c:pt idx="0">
                  <c:v>24.124030404235562</c:v>
                </c:pt>
                <c:pt idx="1">
                  <c:v>23.962160227641807</c:v>
                </c:pt>
                <c:pt idx="2">
                  <c:v>24.552464786749571</c:v>
                </c:pt>
                <c:pt idx="3">
                  <c:v>25.382843147001253</c:v>
                </c:pt>
                <c:pt idx="4">
                  <c:v>27.212422503866073</c:v>
                </c:pt>
                <c:pt idx="5">
                  <c:v>29.214878918881446</c:v>
                </c:pt>
                <c:pt idx="6">
                  <c:v>33.60662865403021</c:v>
                </c:pt>
                <c:pt idx="7">
                  <c:v>38.795841390838589</c:v>
                </c:pt>
                <c:pt idx="8">
                  <c:v>41.384598783784696</c:v>
                </c:pt>
                <c:pt idx="9">
                  <c:v>41.826496861190023</c:v>
                </c:pt>
                <c:pt idx="10">
                  <c:v>44.220113232400173</c:v>
                </c:pt>
                <c:pt idx="11">
                  <c:v>46.16813213812847</c:v>
                </c:pt>
                <c:pt idx="12">
                  <c:v>46.840854547097479</c:v>
                </c:pt>
                <c:pt idx="13">
                  <c:v>48.699657625665679</c:v>
                </c:pt>
                <c:pt idx="14">
                  <c:v>50.276301212449731</c:v>
                </c:pt>
                <c:pt idx="15">
                  <c:v>52.085337814060253</c:v>
                </c:pt>
                <c:pt idx="16">
                  <c:v>53.064238425118255</c:v>
                </c:pt>
                <c:pt idx="17">
                  <c:v>54.486456604927795</c:v>
                </c:pt>
                <c:pt idx="18">
                  <c:v>55.337279077837543</c:v>
                </c:pt>
                <c:pt idx="19">
                  <c:v>56.714436610132395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7.9 P - Mid C'!$B$27</c:f>
              <c:strCache>
                <c:ptCount val="1"/>
                <c:pt idx="0">
                  <c:v>10th</c:v>
                </c:pt>
              </c:strCache>
            </c:strRef>
          </c:tx>
          <c:cat>
            <c:numRef>
              <c:f>'Fig 7.9 P - Mid C'!$C$21:$V$21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7.9 P - Mid C'!$C$27:$V$27</c:f>
              <c:numCache>
                <c:formatCode>#,##0.00</c:formatCode>
                <c:ptCount val="20"/>
                <c:pt idx="0">
                  <c:v>23.460588624006199</c:v>
                </c:pt>
                <c:pt idx="1">
                  <c:v>23.510690371935919</c:v>
                </c:pt>
                <c:pt idx="2">
                  <c:v>23.897732392436247</c:v>
                </c:pt>
                <c:pt idx="3">
                  <c:v>24.792667288134695</c:v>
                </c:pt>
                <c:pt idx="4">
                  <c:v>26.284853276834909</c:v>
                </c:pt>
                <c:pt idx="5">
                  <c:v>28.190422410410989</c:v>
                </c:pt>
                <c:pt idx="6">
                  <c:v>33.131733540507554</c:v>
                </c:pt>
                <c:pt idx="7">
                  <c:v>38.06317368119231</c:v>
                </c:pt>
                <c:pt idx="8">
                  <c:v>40.138382191426125</c:v>
                </c:pt>
                <c:pt idx="9">
                  <c:v>41.20772958346155</c:v>
                </c:pt>
                <c:pt idx="10">
                  <c:v>43.14666629583742</c:v>
                </c:pt>
                <c:pt idx="11">
                  <c:v>45.203987841753971</c:v>
                </c:pt>
                <c:pt idx="12">
                  <c:v>45.958606991604292</c:v>
                </c:pt>
                <c:pt idx="13">
                  <c:v>48.058674985451262</c:v>
                </c:pt>
                <c:pt idx="14">
                  <c:v>49.076290730835701</c:v>
                </c:pt>
                <c:pt idx="15">
                  <c:v>51.361525280426335</c:v>
                </c:pt>
                <c:pt idx="16">
                  <c:v>52.428395403619028</c:v>
                </c:pt>
                <c:pt idx="17">
                  <c:v>52.67866278454791</c:v>
                </c:pt>
                <c:pt idx="18">
                  <c:v>54.332703408141882</c:v>
                </c:pt>
                <c:pt idx="19">
                  <c:v>55.710118461827967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7.9 P - Mid C'!$B$28</c:f>
              <c:strCache>
                <c:ptCount val="1"/>
                <c:pt idx="0">
                  <c:v>1st</c:v>
                </c:pt>
              </c:strCache>
            </c:strRef>
          </c:tx>
          <c:cat>
            <c:numRef>
              <c:f>'Fig 7.9 P - Mid C'!$C$21:$V$21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7.9 P - Mid C'!$C$28:$V$28</c:f>
              <c:numCache>
                <c:formatCode>#,##0.00</c:formatCode>
                <c:ptCount val="20"/>
                <c:pt idx="0">
                  <c:v>22.64663467870988</c:v>
                </c:pt>
                <c:pt idx="1">
                  <c:v>22.381648684008024</c:v>
                </c:pt>
                <c:pt idx="2">
                  <c:v>23.330885231051909</c:v>
                </c:pt>
                <c:pt idx="3">
                  <c:v>24.406874478378977</c:v>
                </c:pt>
                <c:pt idx="4">
                  <c:v>25.560678747779253</c:v>
                </c:pt>
                <c:pt idx="5">
                  <c:v>26.375585793370586</c:v>
                </c:pt>
                <c:pt idx="6">
                  <c:v>32.407258513308761</c:v>
                </c:pt>
                <c:pt idx="7">
                  <c:v>36.724228378927684</c:v>
                </c:pt>
                <c:pt idx="8">
                  <c:v>39.363005792835793</c:v>
                </c:pt>
                <c:pt idx="9">
                  <c:v>40.399641229880707</c:v>
                </c:pt>
                <c:pt idx="10">
                  <c:v>41.709654456024452</c:v>
                </c:pt>
                <c:pt idx="11">
                  <c:v>42.4369644307897</c:v>
                </c:pt>
                <c:pt idx="12">
                  <c:v>44.713363847883663</c:v>
                </c:pt>
                <c:pt idx="13">
                  <c:v>46.244894420719525</c:v>
                </c:pt>
                <c:pt idx="14">
                  <c:v>47.684899267240134</c:v>
                </c:pt>
                <c:pt idx="15">
                  <c:v>49.604755372785895</c:v>
                </c:pt>
                <c:pt idx="16">
                  <c:v>50.045484990000453</c:v>
                </c:pt>
                <c:pt idx="17">
                  <c:v>52.0431278141535</c:v>
                </c:pt>
                <c:pt idx="18">
                  <c:v>52.449124027462531</c:v>
                </c:pt>
                <c:pt idx="19">
                  <c:v>54.045313437168048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56824"/>
        <c:axId val="164151568"/>
      </c:lineChart>
      <c:catAx>
        <c:axId val="1300568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4151568"/>
        <c:crosses val="autoZero"/>
        <c:auto val="1"/>
        <c:lblAlgn val="ctr"/>
        <c:lblOffset val="100"/>
        <c:noMultiLvlLbl val="0"/>
      </c:catAx>
      <c:valAx>
        <c:axId val="164151568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30056824"/>
        <c:crosses val="autoZero"/>
        <c:crossBetween val="between"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7.10 P - PV'!$B$22</c:f>
              <c:strCache>
                <c:ptCount val="1"/>
                <c:pt idx="0">
                  <c:v>99th</c:v>
                </c:pt>
              </c:strCache>
            </c:strRef>
          </c:tx>
          <c:cat>
            <c:numRef>
              <c:f>'Fig 7.10 P - PV'!$C$21:$V$21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7.10 P - PV'!$C$22:$V$22</c:f>
              <c:numCache>
                <c:formatCode>#,##0.00</c:formatCode>
                <c:ptCount val="20"/>
                <c:pt idx="0">
                  <c:v>29.704809194303355</c:v>
                </c:pt>
                <c:pt idx="1">
                  <c:v>28.652170467233645</c:v>
                </c:pt>
                <c:pt idx="2">
                  <c:v>29.790789685637957</c:v>
                </c:pt>
                <c:pt idx="3">
                  <c:v>30.536548512828666</c:v>
                </c:pt>
                <c:pt idx="4">
                  <c:v>31.863304129629778</c:v>
                </c:pt>
                <c:pt idx="5">
                  <c:v>34.875259722797864</c:v>
                </c:pt>
                <c:pt idx="6">
                  <c:v>38.002826503578838</c:v>
                </c:pt>
                <c:pt idx="7">
                  <c:v>41.233245545239107</c:v>
                </c:pt>
                <c:pt idx="8">
                  <c:v>44.797890643318091</c:v>
                </c:pt>
                <c:pt idx="9">
                  <c:v>45.486684124366548</c:v>
                </c:pt>
                <c:pt idx="10">
                  <c:v>47.341227075443925</c:v>
                </c:pt>
                <c:pt idx="11">
                  <c:v>48.215219643919738</c:v>
                </c:pt>
                <c:pt idx="12">
                  <c:v>49.334788878432178</c:v>
                </c:pt>
                <c:pt idx="13">
                  <c:v>51.011473598253822</c:v>
                </c:pt>
                <c:pt idx="14">
                  <c:v>52.311116391433842</c:v>
                </c:pt>
                <c:pt idx="15">
                  <c:v>54.804614153503827</c:v>
                </c:pt>
                <c:pt idx="16">
                  <c:v>56.079649833095822</c:v>
                </c:pt>
                <c:pt idx="17">
                  <c:v>57.128071142138943</c:v>
                </c:pt>
                <c:pt idx="18">
                  <c:v>58.891676720614683</c:v>
                </c:pt>
                <c:pt idx="19">
                  <c:v>59.36276910746728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7.10 P - PV'!$B$23</c:f>
              <c:strCache>
                <c:ptCount val="1"/>
                <c:pt idx="0">
                  <c:v>90th</c:v>
                </c:pt>
              </c:strCache>
            </c:strRef>
          </c:tx>
          <c:cat>
            <c:numRef>
              <c:f>'Fig 7.10 P - PV'!$C$21:$V$21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7.10 P - PV'!$C$23:$V$23</c:f>
              <c:numCache>
                <c:formatCode>#,##0.00</c:formatCode>
                <c:ptCount val="20"/>
                <c:pt idx="0">
                  <c:v>28.996575748039326</c:v>
                </c:pt>
                <c:pt idx="1">
                  <c:v>28.32459018284904</c:v>
                </c:pt>
                <c:pt idx="2">
                  <c:v>29.446440220140094</c:v>
                </c:pt>
                <c:pt idx="3">
                  <c:v>29.953311738819099</c:v>
                </c:pt>
                <c:pt idx="4">
                  <c:v>31.086150370370518</c:v>
                </c:pt>
                <c:pt idx="5">
                  <c:v>33.753774034532853</c:v>
                </c:pt>
                <c:pt idx="6">
                  <c:v>37.350728779498397</c:v>
                </c:pt>
                <c:pt idx="7">
                  <c:v>40.657764655537576</c:v>
                </c:pt>
                <c:pt idx="8">
                  <c:v>43.575869828008038</c:v>
                </c:pt>
                <c:pt idx="9">
                  <c:v>44.830563343077195</c:v>
                </c:pt>
                <c:pt idx="10">
                  <c:v>46.426968749919844</c:v>
                </c:pt>
                <c:pt idx="11">
                  <c:v>47.539387434380025</c:v>
                </c:pt>
                <c:pt idx="12">
                  <c:v>48.796563542628064</c:v>
                </c:pt>
                <c:pt idx="13">
                  <c:v>50.703684497194175</c:v>
                </c:pt>
                <c:pt idx="14">
                  <c:v>52.137342138654141</c:v>
                </c:pt>
                <c:pt idx="15">
                  <c:v>53.198427854072214</c:v>
                </c:pt>
                <c:pt idx="16">
                  <c:v>54.999849027914017</c:v>
                </c:pt>
                <c:pt idx="17">
                  <c:v>55.87014730227326</c:v>
                </c:pt>
                <c:pt idx="18">
                  <c:v>56.769288914784411</c:v>
                </c:pt>
                <c:pt idx="19">
                  <c:v>58.431698786684656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7.10 P - PV'!$B$24</c:f>
              <c:strCache>
                <c:ptCount val="1"/>
                <c:pt idx="0">
                  <c:v>75th</c:v>
                </c:pt>
              </c:strCache>
            </c:strRef>
          </c:tx>
          <c:cat>
            <c:numRef>
              <c:f>'Fig 7.10 P - PV'!$C$21:$V$21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7.10 P - PV'!$C$24:$V$24</c:f>
              <c:numCache>
                <c:formatCode>#,##0.00</c:formatCode>
                <c:ptCount val="20"/>
                <c:pt idx="0">
                  <c:v>28.63327036742086</c:v>
                </c:pt>
                <c:pt idx="1">
                  <c:v>28.017830679251588</c:v>
                </c:pt>
                <c:pt idx="2">
                  <c:v>29.011727525699495</c:v>
                </c:pt>
                <c:pt idx="3">
                  <c:v>29.439292348605353</c:v>
                </c:pt>
                <c:pt idx="4">
                  <c:v>30.775591850588548</c:v>
                </c:pt>
                <c:pt idx="5">
                  <c:v>33.422854681253114</c:v>
                </c:pt>
                <c:pt idx="6">
                  <c:v>37.06094806924466</c:v>
                </c:pt>
                <c:pt idx="7">
                  <c:v>40.106560622178932</c:v>
                </c:pt>
                <c:pt idx="8">
                  <c:v>43.204266154705095</c:v>
                </c:pt>
                <c:pt idx="9">
                  <c:v>44.209731926518543</c:v>
                </c:pt>
                <c:pt idx="10">
                  <c:v>45.893689054359591</c:v>
                </c:pt>
                <c:pt idx="11">
                  <c:v>47.13952774816125</c:v>
                </c:pt>
                <c:pt idx="12">
                  <c:v>48.122000456271643</c:v>
                </c:pt>
                <c:pt idx="13">
                  <c:v>50.083659903566783</c:v>
                </c:pt>
                <c:pt idx="14">
                  <c:v>51.726971454247284</c:v>
                </c:pt>
                <c:pt idx="15">
                  <c:v>52.401048821204327</c:v>
                </c:pt>
                <c:pt idx="16">
                  <c:v>54.070183812171166</c:v>
                </c:pt>
                <c:pt idx="17">
                  <c:v>55.13644931241231</c:v>
                </c:pt>
                <c:pt idx="18">
                  <c:v>56.116289262558553</c:v>
                </c:pt>
                <c:pt idx="19">
                  <c:v>57.725211128101918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7.10 P - PV'!$B$25</c:f>
              <c:strCache>
                <c:ptCount val="1"/>
                <c:pt idx="0">
                  <c:v>mean</c:v>
                </c:pt>
              </c:strCache>
            </c:strRef>
          </c:tx>
          <c:cat>
            <c:numRef>
              <c:f>'Fig 7.10 P - PV'!$C$21:$V$21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7.10 P - PV'!$C$25:$V$25</c:f>
              <c:numCache>
                <c:formatCode>#,##0.00</c:formatCode>
                <c:ptCount val="20"/>
                <c:pt idx="0">
                  <c:v>28.27222681018366</c:v>
                </c:pt>
                <c:pt idx="1">
                  <c:v>27.761041049543309</c:v>
                </c:pt>
                <c:pt idx="2">
                  <c:v>28.5063205701302</c:v>
                </c:pt>
                <c:pt idx="3">
                  <c:v>29.205063058292048</c:v>
                </c:pt>
                <c:pt idx="4">
                  <c:v>30.298392173850406</c:v>
                </c:pt>
                <c:pt idx="5">
                  <c:v>33.090611650560263</c:v>
                </c:pt>
                <c:pt idx="6">
                  <c:v>36.447487773198034</c:v>
                </c:pt>
                <c:pt idx="7">
                  <c:v>39.798921114752048</c:v>
                </c:pt>
                <c:pt idx="8">
                  <c:v>42.713065896890853</c:v>
                </c:pt>
                <c:pt idx="9">
                  <c:v>43.567988293823191</c:v>
                </c:pt>
                <c:pt idx="10">
                  <c:v>45.19409840289579</c:v>
                </c:pt>
                <c:pt idx="11">
                  <c:v>46.227477851155903</c:v>
                </c:pt>
                <c:pt idx="12">
                  <c:v>47.502542523448575</c:v>
                </c:pt>
                <c:pt idx="13">
                  <c:v>49.407314350836991</c:v>
                </c:pt>
                <c:pt idx="14">
                  <c:v>50.664060718586072</c:v>
                </c:pt>
                <c:pt idx="15">
                  <c:v>51.943400008203263</c:v>
                </c:pt>
                <c:pt idx="16">
                  <c:v>53.423692483982151</c:v>
                </c:pt>
                <c:pt idx="17">
                  <c:v>54.547854419430934</c:v>
                </c:pt>
                <c:pt idx="18">
                  <c:v>55.572215509767808</c:v>
                </c:pt>
                <c:pt idx="19">
                  <c:v>57.438021022987002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7.10 P - PV'!$B$26</c:f>
              <c:strCache>
                <c:ptCount val="1"/>
                <c:pt idx="0">
                  <c:v>25th</c:v>
                </c:pt>
              </c:strCache>
            </c:strRef>
          </c:tx>
          <c:cat>
            <c:numRef>
              <c:f>'Fig 7.10 P - PV'!$C$21:$V$21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7.10 P - PV'!$C$26:$V$26</c:f>
              <c:numCache>
                <c:formatCode>#,##0.00</c:formatCode>
                <c:ptCount val="20"/>
                <c:pt idx="0">
                  <c:v>27.88404137237109</c:v>
                </c:pt>
                <c:pt idx="1">
                  <c:v>27.518131940359808</c:v>
                </c:pt>
                <c:pt idx="2">
                  <c:v>28.056784885452942</c:v>
                </c:pt>
                <c:pt idx="3">
                  <c:v>28.891686464144687</c:v>
                </c:pt>
                <c:pt idx="4">
                  <c:v>29.851490889286111</c:v>
                </c:pt>
                <c:pt idx="5">
                  <c:v>32.678286136373714</c:v>
                </c:pt>
                <c:pt idx="6">
                  <c:v>35.812521738906192</c:v>
                </c:pt>
                <c:pt idx="7">
                  <c:v>39.529487807471327</c:v>
                </c:pt>
                <c:pt idx="8">
                  <c:v>42.125761240808593</c:v>
                </c:pt>
                <c:pt idx="9">
                  <c:v>43.011636210352734</c:v>
                </c:pt>
                <c:pt idx="10">
                  <c:v>44.741262593614962</c:v>
                </c:pt>
                <c:pt idx="11">
                  <c:v>45.267352338697627</c:v>
                </c:pt>
                <c:pt idx="12">
                  <c:v>46.898761056716864</c:v>
                </c:pt>
                <c:pt idx="13">
                  <c:v>48.786795713708713</c:v>
                </c:pt>
                <c:pt idx="14">
                  <c:v>49.599123461026537</c:v>
                </c:pt>
                <c:pt idx="15">
                  <c:v>51.401078372819512</c:v>
                </c:pt>
                <c:pt idx="16">
                  <c:v>52.654314374401864</c:v>
                </c:pt>
                <c:pt idx="17">
                  <c:v>53.963623529363232</c:v>
                </c:pt>
                <c:pt idx="18">
                  <c:v>55.018694102434239</c:v>
                </c:pt>
                <c:pt idx="19">
                  <c:v>57.050314381081826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7.10 P - PV'!$B$27</c:f>
              <c:strCache>
                <c:ptCount val="1"/>
                <c:pt idx="0">
                  <c:v>10th</c:v>
                </c:pt>
              </c:strCache>
            </c:strRef>
          </c:tx>
          <c:cat>
            <c:numRef>
              <c:f>'Fig 7.10 P - PV'!$C$21:$V$21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7.10 P - PV'!$C$27:$V$27</c:f>
              <c:numCache>
                <c:formatCode>#,##0.00</c:formatCode>
                <c:ptCount val="20"/>
                <c:pt idx="0">
                  <c:v>27.424608498048119</c:v>
                </c:pt>
                <c:pt idx="1">
                  <c:v>27.175283083397947</c:v>
                </c:pt>
                <c:pt idx="2">
                  <c:v>27.66768139174054</c:v>
                </c:pt>
                <c:pt idx="3">
                  <c:v>28.402491874026495</c:v>
                </c:pt>
                <c:pt idx="4">
                  <c:v>29.592439636199693</c:v>
                </c:pt>
                <c:pt idx="5">
                  <c:v>32.45657016967629</c:v>
                </c:pt>
                <c:pt idx="6">
                  <c:v>35.520918508462174</c:v>
                </c:pt>
                <c:pt idx="7">
                  <c:v>38.838990336079803</c:v>
                </c:pt>
                <c:pt idx="8">
                  <c:v>41.914331564618983</c:v>
                </c:pt>
                <c:pt idx="9">
                  <c:v>42.159899073951223</c:v>
                </c:pt>
                <c:pt idx="10">
                  <c:v>43.837398702834861</c:v>
                </c:pt>
                <c:pt idx="11">
                  <c:v>44.969191069783051</c:v>
                </c:pt>
                <c:pt idx="12">
                  <c:v>46.36908652059897</c:v>
                </c:pt>
                <c:pt idx="13">
                  <c:v>48.312513952846324</c:v>
                </c:pt>
                <c:pt idx="14">
                  <c:v>49.295145176280712</c:v>
                </c:pt>
                <c:pt idx="15">
                  <c:v>50.533571542272682</c:v>
                </c:pt>
                <c:pt idx="16">
                  <c:v>51.756706579891507</c:v>
                </c:pt>
                <c:pt idx="17">
                  <c:v>53.289930579565272</c:v>
                </c:pt>
                <c:pt idx="18">
                  <c:v>54.179520081275896</c:v>
                </c:pt>
                <c:pt idx="19">
                  <c:v>56.392649040368624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7.10 P - PV'!$B$28</c:f>
              <c:strCache>
                <c:ptCount val="1"/>
                <c:pt idx="0">
                  <c:v>1st</c:v>
                </c:pt>
              </c:strCache>
            </c:strRef>
          </c:tx>
          <c:cat>
            <c:numRef>
              <c:f>'Fig 7.10 P - PV'!$C$21:$V$21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7.10 P - PV'!$C$28:$V$28</c:f>
              <c:numCache>
                <c:formatCode>#,##0.00</c:formatCode>
                <c:ptCount val="20"/>
                <c:pt idx="0">
                  <c:v>26.983835666620728</c:v>
                </c:pt>
                <c:pt idx="1">
                  <c:v>26.900448777007469</c:v>
                </c:pt>
                <c:pt idx="2">
                  <c:v>27.278292840523584</c:v>
                </c:pt>
                <c:pt idx="3">
                  <c:v>27.948636116985494</c:v>
                </c:pt>
                <c:pt idx="4">
                  <c:v>28.841039510288201</c:v>
                </c:pt>
                <c:pt idx="5">
                  <c:v>31.344350223303106</c:v>
                </c:pt>
                <c:pt idx="6">
                  <c:v>34.988742612901838</c:v>
                </c:pt>
                <c:pt idx="7">
                  <c:v>38.402006921908111</c:v>
                </c:pt>
                <c:pt idx="8">
                  <c:v>41.081426779629616</c:v>
                </c:pt>
                <c:pt idx="9">
                  <c:v>41.88760459300444</c:v>
                </c:pt>
                <c:pt idx="10">
                  <c:v>43.114307590210778</c:v>
                </c:pt>
                <c:pt idx="11">
                  <c:v>44.281339956380123</c:v>
                </c:pt>
                <c:pt idx="12">
                  <c:v>45.627542170033912</c:v>
                </c:pt>
                <c:pt idx="13">
                  <c:v>47.747822231319546</c:v>
                </c:pt>
                <c:pt idx="14">
                  <c:v>49.040816678043377</c:v>
                </c:pt>
                <c:pt idx="15">
                  <c:v>49.372566891810301</c:v>
                </c:pt>
                <c:pt idx="16">
                  <c:v>51.071746346223485</c:v>
                </c:pt>
                <c:pt idx="17">
                  <c:v>51.974183701093459</c:v>
                </c:pt>
                <c:pt idx="18">
                  <c:v>52.511175437886926</c:v>
                </c:pt>
                <c:pt idx="19">
                  <c:v>55.483979547784969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39760"/>
        <c:axId val="163830488"/>
      </c:lineChart>
      <c:catAx>
        <c:axId val="163839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3830488"/>
        <c:crosses val="autoZero"/>
        <c:auto val="1"/>
        <c:lblAlgn val="ctr"/>
        <c:lblOffset val="100"/>
        <c:noMultiLvlLbl val="0"/>
      </c:catAx>
      <c:valAx>
        <c:axId val="163830488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63839760"/>
        <c:crosses val="autoZero"/>
        <c:crossBetween val="midCat"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7.11 P - NG W'!$B$22</c:f>
              <c:strCache>
                <c:ptCount val="1"/>
                <c:pt idx="0">
                  <c:v>99th</c:v>
                </c:pt>
              </c:strCache>
            </c:strRef>
          </c:tx>
          <c:cat>
            <c:numRef>
              <c:f>'Fig 7.11 P - NG W'!$C$21:$V$21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7.11 P - NG W'!$C$22:$V$22</c:f>
              <c:numCache>
                <c:formatCode>#,##0.00</c:formatCode>
                <c:ptCount val="20"/>
                <c:pt idx="0">
                  <c:v>3.0388912458333328</c:v>
                </c:pt>
                <c:pt idx="1">
                  <c:v>2.747751848333333</c:v>
                </c:pt>
                <c:pt idx="2">
                  <c:v>2.6094646799999999</c:v>
                </c:pt>
                <c:pt idx="3">
                  <c:v>2.7174157133333336</c:v>
                </c:pt>
                <c:pt idx="4">
                  <c:v>3.0146188033333341</c:v>
                </c:pt>
                <c:pt idx="5">
                  <c:v>3.1023569749999997</c:v>
                </c:pt>
                <c:pt idx="6">
                  <c:v>3.5705233562499994</c:v>
                </c:pt>
                <c:pt idx="7">
                  <c:v>4.0778417666666673</c:v>
                </c:pt>
                <c:pt idx="8">
                  <c:v>4.2361373722500009</c:v>
                </c:pt>
                <c:pt idx="9">
                  <c:v>4.2453017024166675</c:v>
                </c:pt>
                <c:pt idx="10">
                  <c:v>4.5436855174999993</c:v>
                </c:pt>
                <c:pt idx="11">
                  <c:v>4.7678937973333335</c:v>
                </c:pt>
                <c:pt idx="12">
                  <c:v>4.9390601050000003</c:v>
                </c:pt>
                <c:pt idx="13">
                  <c:v>5.2392480861666657</c:v>
                </c:pt>
                <c:pt idx="14">
                  <c:v>5.3954546959999998</c:v>
                </c:pt>
                <c:pt idx="15">
                  <c:v>5.5201349144999998</c:v>
                </c:pt>
                <c:pt idx="16">
                  <c:v>5.7461404863333332</c:v>
                </c:pt>
                <c:pt idx="17">
                  <c:v>6.0056254440000005</c:v>
                </c:pt>
                <c:pt idx="18">
                  <c:v>6.1164516870000005</c:v>
                </c:pt>
                <c:pt idx="19">
                  <c:v>6.3366511611666674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7.11 P - NG W'!$B$23</c:f>
              <c:strCache>
                <c:ptCount val="1"/>
                <c:pt idx="0">
                  <c:v>90th</c:v>
                </c:pt>
              </c:strCache>
            </c:strRef>
          </c:tx>
          <c:cat>
            <c:numRef>
              <c:f>'Fig 7.11 P - NG W'!$C$21:$V$21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7.11 P - NG W'!$C$23:$V$23</c:f>
              <c:numCache>
                <c:formatCode>#,##0.00</c:formatCode>
                <c:ptCount val="20"/>
                <c:pt idx="0">
                  <c:v>3.0043816541666661</c:v>
                </c:pt>
                <c:pt idx="1">
                  <c:v>2.7037375166666662</c:v>
                </c:pt>
                <c:pt idx="2">
                  <c:v>2.5911897333333336</c:v>
                </c:pt>
                <c:pt idx="3">
                  <c:v>2.6817084666666666</c:v>
                </c:pt>
                <c:pt idx="4">
                  <c:v>2.9859404416666671</c:v>
                </c:pt>
                <c:pt idx="5">
                  <c:v>3.0587995275000002</c:v>
                </c:pt>
                <c:pt idx="6">
                  <c:v>3.5014362625</c:v>
                </c:pt>
                <c:pt idx="7">
                  <c:v>4.0006351666666671</c:v>
                </c:pt>
                <c:pt idx="8">
                  <c:v>4.1705552700000004</c:v>
                </c:pt>
                <c:pt idx="9">
                  <c:v>4.2068278525</c:v>
                </c:pt>
                <c:pt idx="10">
                  <c:v>4.4930108208333337</c:v>
                </c:pt>
                <c:pt idx="11">
                  <c:v>4.6875617666666667</c:v>
                </c:pt>
                <c:pt idx="12">
                  <c:v>4.8902147000000005</c:v>
                </c:pt>
                <c:pt idx="13">
                  <c:v>5.1655977649999985</c:v>
                </c:pt>
                <c:pt idx="14">
                  <c:v>5.3336912649999997</c:v>
                </c:pt>
                <c:pt idx="15">
                  <c:v>5.4458992408333335</c:v>
                </c:pt>
                <c:pt idx="16">
                  <c:v>5.6369425933333321</c:v>
                </c:pt>
                <c:pt idx="17">
                  <c:v>5.8555004400000001</c:v>
                </c:pt>
                <c:pt idx="18">
                  <c:v>6.0650834849999997</c:v>
                </c:pt>
                <c:pt idx="19">
                  <c:v>6.2360829166666658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7.11 P - NG W'!$B$24</c:f>
              <c:strCache>
                <c:ptCount val="1"/>
                <c:pt idx="0">
                  <c:v>75th</c:v>
                </c:pt>
              </c:strCache>
            </c:strRef>
          </c:tx>
          <c:cat>
            <c:numRef>
              <c:f>'Fig 7.11 P - NG W'!$C$21:$V$21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7.11 P - NG W'!$C$24:$V$24</c:f>
              <c:numCache>
                <c:formatCode>#,##0.00</c:formatCode>
                <c:ptCount val="20"/>
                <c:pt idx="0">
                  <c:v>2.967678656249999</c:v>
                </c:pt>
                <c:pt idx="1">
                  <c:v>2.6703172708333325</c:v>
                </c:pt>
                <c:pt idx="2">
                  <c:v>2.5600133333333335</c:v>
                </c:pt>
                <c:pt idx="3">
                  <c:v>2.6459750416666665</c:v>
                </c:pt>
                <c:pt idx="4">
                  <c:v>2.9253078333333331</c:v>
                </c:pt>
                <c:pt idx="5">
                  <c:v>3.0134642249999999</c:v>
                </c:pt>
                <c:pt idx="6">
                  <c:v>3.4628839583333328</c:v>
                </c:pt>
                <c:pt idx="7">
                  <c:v>3.9388156250000002</c:v>
                </c:pt>
                <c:pt idx="8">
                  <c:v>4.1245151062500005</c:v>
                </c:pt>
                <c:pt idx="9">
                  <c:v>4.1564405729166669</c:v>
                </c:pt>
                <c:pt idx="10">
                  <c:v>4.4329438312499994</c:v>
                </c:pt>
                <c:pt idx="11">
                  <c:v>4.6474873499999996</c:v>
                </c:pt>
                <c:pt idx="12">
                  <c:v>4.8088844999999996</c:v>
                </c:pt>
                <c:pt idx="13">
                  <c:v>5.0880180833333322</c:v>
                </c:pt>
                <c:pt idx="14">
                  <c:v>5.2607545499999997</c:v>
                </c:pt>
                <c:pt idx="15">
                  <c:v>5.3695896479166665</c:v>
                </c:pt>
                <c:pt idx="16">
                  <c:v>5.6042272124999997</c:v>
                </c:pt>
                <c:pt idx="17">
                  <c:v>5.7781925999999997</c:v>
                </c:pt>
                <c:pt idx="18">
                  <c:v>5.9284534499999992</c:v>
                </c:pt>
                <c:pt idx="19">
                  <c:v>6.1372181875000003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7.11 P - NG W'!$B$25</c:f>
              <c:strCache>
                <c:ptCount val="1"/>
                <c:pt idx="0">
                  <c:v>mean</c:v>
                </c:pt>
              </c:strCache>
            </c:strRef>
          </c:tx>
          <c:cat>
            <c:numRef>
              <c:f>'Fig 7.11 P - NG W'!$C$21:$V$21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7.11 P - NG W'!$C$25:$V$25</c:f>
              <c:numCache>
                <c:formatCode>#,##0.00</c:formatCode>
                <c:ptCount val="20"/>
                <c:pt idx="0">
                  <c:v>2.9245416666666655</c:v>
                </c:pt>
                <c:pt idx="1">
                  <c:v>2.6419166666666665</c:v>
                </c:pt>
                <c:pt idx="2">
                  <c:v>2.5347680533333334</c:v>
                </c:pt>
                <c:pt idx="3">
                  <c:v>2.6179380466666657</c:v>
                </c:pt>
                <c:pt idx="4">
                  <c:v>2.8736408050000009</c:v>
                </c:pt>
                <c:pt idx="5">
                  <c:v>2.9631509285000011</c:v>
                </c:pt>
                <c:pt idx="6">
                  <c:v>3.4115718650000004</c:v>
                </c:pt>
                <c:pt idx="7">
                  <c:v>3.8759108500000012</c:v>
                </c:pt>
                <c:pt idx="8">
                  <c:v>4.0211358390000012</c:v>
                </c:pt>
                <c:pt idx="9">
                  <c:v>4.080186463166668</c:v>
                </c:pt>
                <c:pt idx="10">
                  <c:v>4.3690325543333328</c:v>
                </c:pt>
                <c:pt idx="11">
                  <c:v>4.5799333333333321</c:v>
                </c:pt>
                <c:pt idx="12">
                  <c:v>4.7285000000000004</c:v>
                </c:pt>
                <c:pt idx="13">
                  <c:v>5.0374401609999993</c:v>
                </c:pt>
                <c:pt idx="14">
                  <c:v>5.1728166666666651</c:v>
                </c:pt>
                <c:pt idx="15">
                  <c:v>5.3176353118333326</c:v>
                </c:pt>
                <c:pt idx="16">
                  <c:v>5.4983833333333312</c:v>
                </c:pt>
                <c:pt idx="17">
                  <c:v>5.684513688</c:v>
                </c:pt>
                <c:pt idx="18">
                  <c:v>5.8639499999999991</c:v>
                </c:pt>
                <c:pt idx="19">
                  <c:v>6.0839833333333315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7.11 P - NG W'!$B$26</c:f>
              <c:strCache>
                <c:ptCount val="1"/>
                <c:pt idx="0">
                  <c:v>25th</c:v>
                </c:pt>
              </c:strCache>
            </c:strRef>
          </c:tx>
          <c:cat>
            <c:numRef>
              <c:f>'Fig 7.11 P - NG W'!$C$21:$V$21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7.11 P - NG W'!$C$26:$V$26</c:f>
              <c:numCache>
                <c:formatCode>#,##0.00</c:formatCode>
                <c:ptCount val="20"/>
                <c:pt idx="0">
                  <c:v>2.8850603541666664</c:v>
                </c:pt>
                <c:pt idx="1">
                  <c:v>2.6168184583333329</c:v>
                </c:pt>
                <c:pt idx="2">
                  <c:v>2.5099536666666666</c:v>
                </c:pt>
                <c:pt idx="3">
                  <c:v>2.5851104166666667</c:v>
                </c:pt>
                <c:pt idx="4">
                  <c:v>2.8254508125000002</c:v>
                </c:pt>
                <c:pt idx="5">
                  <c:v>2.9112375624999998</c:v>
                </c:pt>
                <c:pt idx="6">
                  <c:v>3.3596797812500001</c:v>
                </c:pt>
                <c:pt idx="7">
                  <c:v>3.8215716666666673</c:v>
                </c:pt>
                <c:pt idx="8">
                  <c:v>3.915424406250001</c:v>
                </c:pt>
                <c:pt idx="9">
                  <c:v>4.0024227750000003</c:v>
                </c:pt>
                <c:pt idx="10">
                  <c:v>4.3051649625000001</c:v>
                </c:pt>
                <c:pt idx="11">
                  <c:v>4.5123793166666673</c:v>
                </c:pt>
                <c:pt idx="12">
                  <c:v>4.6398406249999997</c:v>
                </c:pt>
                <c:pt idx="13">
                  <c:v>4.9771899666666659</c:v>
                </c:pt>
                <c:pt idx="14">
                  <c:v>5.0797059666666664</c:v>
                </c:pt>
                <c:pt idx="15">
                  <c:v>5.2619053791666666</c:v>
                </c:pt>
                <c:pt idx="16">
                  <c:v>5.3952886458333325</c:v>
                </c:pt>
                <c:pt idx="17">
                  <c:v>5.5948706999999995</c:v>
                </c:pt>
                <c:pt idx="18">
                  <c:v>5.7950485875000002</c:v>
                </c:pt>
                <c:pt idx="19">
                  <c:v>6.0170595166666665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7.11 P - NG W'!$B$27</c:f>
              <c:strCache>
                <c:ptCount val="1"/>
                <c:pt idx="0">
                  <c:v>10th</c:v>
                </c:pt>
              </c:strCache>
            </c:strRef>
          </c:tx>
          <c:cat>
            <c:numRef>
              <c:f>'Fig 7.11 P - NG W'!$C$21:$V$21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7.11 P - NG W'!$C$27:$V$27</c:f>
              <c:numCache>
                <c:formatCode>#,##0.00</c:formatCode>
                <c:ptCount val="20"/>
                <c:pt idx="0">
                  <c:v>2.8531828499999996</c:v>
                </c:pt>
                <c:pt idx="1">
                  <c:v>2.5758687499999997</c:v>
                </c:pt>
                <c:pt idx="2">
                  <c:v>2.478397066666667</c:v>
                </c:pt>
                <c:pt idx="3">
                  <c:v>2.556837816666667</c:v>
                </c:pt>
                <c:pt idx="4">
                  <c:v>2.7640998083333339</c:v>
                </c:pt>
                <c:pt idx="5">
                  <c:v>2.8792361725000002</c:v>
                </c:pt>
                <c:pt idx="6">
                  <c:v>3.3192510374999999</c:v>
                </c:pt>
                <c:pt idx="7">
                  <c:v>3.747155666666667</c:v>
                </c:pt>
                <c:pt idx="8">
                  <c:v>3.8637548775000008</c:v>
                </c:pt>
                <c:pt idx="9">
                  <c:v>3.9648873116666676</c:v>
                </c:pt>
                <c:pt idx="10">
                  <c:v>4.2523060116666667</c:v>
                </c:pt>
                <c:pt idx="11">
                  <c:v>4.4823807533333335</c:v>
                </c:pt>
                <c:pt idx="12">
                  <c:v>4.5724594999999999</c:v>
                </c:pt>
                <c:pt idx="13">
                  <c:v>4.9162345024999992</c:v>
                </c:pt>
                <c:pt idx="14">
                  <c:v>5.0217704200000002</c:v>
                </c:pt>
                <c:pt idx="15">
                  <c:v>5.1901158666666669</c:v>
                </c:pt>
                <c:pt idx="16">
                  <c:v>5.3647726183333333</c:v>
                </c:pt>
                <c:pt idx="17">
                  <c:v>5.5138679999999995</c:v>
                </c:pt>
                <c:pt idx="18">
                  <c:v>5.6763035999999998</c:v>
                </c:pt>
                <c:pt idx="19">
                  <c:v>5.9696044466666667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7.11 P - NG W'!$B$28</c:f>
              <c:strCache>
                <c:ptCount val="1"/>
                <c:pt idx="0">
                  <c:v>1st</c:v>
                </c:pt>
              </c:strCache>
            </c:strRef>
          </c:tx>
          <c:cat>
            <c:numRef>
              <c:f>'Fig 7.11 P - NG W'!$C$21:$V$21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7.11 P - NG W'!$C$28:$V$28</c:f>
              <c:numCache>
                <c:formatCode>#,##0.00</c:formatCode>
                <c:ptCount val="20"/>
                <c:pt idx="0">
                  <c:v>2.8143741820833332</c:v>
                </c:pt>
                <c:pt idx="1">
                  <c:v>2.5309033283333329</c:v>
                </c:pt>
                <c:pt idx="2">
                  <c:v>2.4611106400000002</c:v>
                </c:pt>
                <c:pt idx="3">
                  <c:v>2.5248217149999999</c:v>
                </c:pt>
                <c:pt idx="4">
                  <c:v>2.7338409758333335</c:v>
                </c:pt>
                <c:pt idx="5">
                  <c:v>2.8252782732499999</c:v>
                </c:pt>
                <c:pt idx="6">
                  <c:v>3.2614566983333333</c:v>
                </c:pt>
                <c:pt idx="7">
                  <c:v>3.6894057500000006</c:v>
                </c:pt>
                <c:pt idx="8">
                  <c:v>3.8237863860000005</c:v>
                </c:pt>
                <c:pt idx="9">
                  <c:v>3.9207423428333339</c:v>
                </c:pt>
                <c:pt idx="10">
                  <c:v>4.1935058895000008</c:v>
                </c:pt>
                <c:pt idx="11">
                  <c:v>4.3805688353333334</c:v>
                </c:pt>
                <c:pt idx="12">
                  <c:v>4.5249853599999996</c:v>
                </c:pt>
                <c:pt idx="13">
                  <c:v>4.8309976054999986</c:v>
                </c:pt>
                <c:pt idx="14">
                  <c:v>4.9683352238333329</c:v>
                </c:pt>
                <c:pt idx="15">
                  <c:v>5.1284832407499996</c:v>
                </c:pt>
                <c:pt idx="16">
                  <c:v>5.264317154833333</c:v>
                </c:pt>
                <c:pt idx="17">
                  <c:v>5.3831267999999994</c:v>
                </c:pt>
                <c:pt idx="18">
                  <c:v>5.6140870905</c:v>
                </c:pt>
                <c:pt idx="19">
                  <c:v>5.8616137424999994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60664"/>
        <c:axId val="164261048"/>
      </c:lineChart>
      <c:catAx>
        <c:axId val="164260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4261048"/>
        <c:crosses val="autoZero"/>
        <c:auto val="1"/>
        <c:lblAlgn val="ctr"/>
        <c:lblOffset val="100"/>
        <c:noMultiLvlLbl val="0"/>
      </c:catAx>
      <c:valAx>
        <c:axId val="164261048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64260664"/>
        <c:crosses val="autoZero"/>
        <c:crossBetween val="between"/>
        <c:majorUnit val="0.5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7.12 P - NG E'!$B$22</c:f>
              <c:strCache>
                <c:ptCount val="1"/>
                <c:pt idx="0">
                  <c:v>99th</c:v>
                </c:pt>
              </c:strCache>
            </c:strRef>
          </c:tx>
          <c:cat>
            <c:numRef>
              <c:f>'Fig 7.12 P - NG E'!$C$21:$V$21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7.12 P - NG E'!$C$22:$V$22</c:f>
              <c:numCache>
                <c:formatCode>#,##0.00</c:formatCode>
                <c:ptCount val="20"/>
                <c:pt idx="0">
                  <c:v>3.2547909712500007</c:v>
                </c:pt>
                <c:pt idx="1">
                  <c:v>2.9470607345833337</c:v>
                </c:pt>
                <c:pt idx="2">
                  <c:v>2.8233786350000001</c:v>
                </c:pt>
                <c:pt idx="3">
                  <c:v>2.8639708700000002</c:v>
                </c:pt>
                <c:pt idx="4">
                  <c:v>3.0571000833333333</c:v>
                </c:pt>
                <c:pt idx="5">
                  <c:v>3.2256398830000004</c:v>
                </c:pt>
                <c:pt idx="6">
                  <c:v>3.7373483649999999</c:v>
                </c:pt>
                <c:pt idx="7">
                  <c:v>4.2870411544999998</c:v>
                </c:pt>
                <c:pt idx="8">
                  <c:v>4.3917249774999991</c:v>
                </c:pt>
                <c:pt idx="9">
                  <c:v>4.4375831832499992</c:v>
                </c:pt>
                <c:pt idx="10">
                  <c:v>4.7182203497500002</c:v>
                </c:pt>
                <c:pt idx="11">
                  <c:v>4.8799362745833337</c:v>
                </c:pt>
                <c:pt idx="12">
                  <c:v>4.9782442150000001</c:v>
                </c:pt>
                <c:pt idx="13">
                  <c:v>5.3110203724999989</c:v>
                </c:pt>
                <c:pt idx="14">
                  <c:v>5.4454026921666676</c:v>
                </c:pt>
                <c:pt idx="15">
                  <c:v>5.5831229437500012</c:v>
                </c:pt>
                <c:pt idx="16">
                  <c:v>5.7154500135000008</c:v>
                </c:pt>
                <c:pt idx="17">
                  <c:v>5.9889652083333331</c:v>
                </c:pt>
                <c:pt idx="18">
                  <c:v>6.0641616473333348</c:v>
                </c:pt>
                <c:pt idx="19">
                  <c:v>6.3082831890833324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7.12 P - NG E'!$B$23</c:f>
              <c:strCache>
                <c:ptCount val="1"/>
                <c:pt idx="0">
                  <c:v>90th</c:v>
                </c:pt>
              </c:strCache>
            </c:strRef>
          </c:tx>
          <c:cat>
            <c:numRef>
              <c:f>'Fig 7.12 P - NG E'!$C$21:$V$21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7.12 P - NG E'!$C$23:$V$23</c:f>
              <c:numCache>
                <c:formatCode>#,##0.00</c:formatCode>
                <c:ptCount val="20"/>
                <c:pt idx="0">
                  <c:v>3.1978564875000002</c:v>
                </c:pt>
                <c:pt idx="1">
                  <c:v>2.917434754166667</c:v>
                </c:pt>
                <c:pt idx="2">
                  <c:v>2.7636682499999998</c:v>
                </c:pt>
                <c:pt idx="3">
                  <c:v>2.8258454749999999</c:v>
                </c:pt>
                <c:pt idx="4">
                  <c:v>2.9770349</c:v>
                </c:pt>
                <c:pt idx="5">
                  <c:v>3.1853518249999997</c:v>
                </c:pt>
                <c:pt idx="6">
                  <c:v>3.6549855074999993</c:v>
                </c:pt>
                <c:pt idx="7">
                  <c:v>4.1458317116666663</c:v>
                </c:pt>
                <c:pt idx="8">
                  <c:v>4.3222748333333332</c:v>
                </c:pt>
                <c:pt idx="9">
                  <c:v>4.3904008374999997</c:v>
                </c:pt>
                <c:pt idx="10">
                  <c:v>4.6259365075000005</c:v>
                </c:pt>
                <c:pt idx="11">
                  <c:v>4.7355292875000004</c:v>
                </c:pt>
                <c:pt idx="12">
                  <c:v>4.9337439666666665</c:v>
                </c:pt>
                <c:pt idx="13">
                  <c:v>5.1984290683333318</c:v>
                </c:pt>
                <c:pt idx="14">
                  <c:v>5.3470024524999999</c:v>
                </c:pt>
                <c:pt idx="15">
                  <c:v>5.5111637625000016</c:v>
                </c:pt>
                <c:pt idx="16">
                  <c:v>5.6622248783333333</c:v>
                </c:pt>
                <c:pt idx="17">
                  <c:v>5.8563566666666667</c:v>
                </c:pt>
                <c:pt idx="18">
                  <c:v>5.9696886866666681</c:v>
                </c:pt>
                <c:pt idx="19">
                  <c:v>6.2200135675000006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7.12 P - NG E'!$B$24</c:f>
              <c:strCache>
                <c:ptCount val="1"/>
                <c:pt idx="0">
                  <c:v>75th</c:v>
                </c:pt>
              </c:strCache>
            </c:strRef>
          </c:tx>
          <c:cat>
            <c:numRef>
              <c:f>'Fig 7.12 P - NG E'!$C$21:$V$21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7.12 P - NG E'!$C$24:$V$24</c:f>
              <c:numCache>
                <c:formatCode>#,##0.00</c:formatCode>
                <c:ptCount val="20"/>
                <c:pt idx="0">
                  <c:v>3.1619027812500007</c:v>
                </c:pt>
                <c:pt idx="1">
                  <c:v>2.8887461249999999</c:v>
                </c:pt>
                <c:pt idx="2">
                  <c:v>2.7298494999999998</c:v>
                </c:pt>
                <c:pt idx="3">
                  <c:v>2.7837590000000003</c:v>
                </c:pt>
                <c:pt idx="4">
                  <c:v>2.9362059999999999</c:v>
                </c:pt>
                <c:pt idx="5">
                  <c:v>3.1444149562499999</c:v>
                </c:pt>
                <c:pt idx="6">
                  <c:v>3.6145171770833331</c:v>
                </c:pt>
                <c:pt idx="7">
                  <c:v>4.093539395833333</c:v>
                </c:pt>
                <c:pt idx="8">
                  <c:v>4.2509363166666665</c:v>
                </c:pt>
                <c:pt idx="9">
                  <c:v>4.3379045854166653</c:v>
                </c:pt>
                <c:pt idx="10">
                  <c:v>4.5870896625000004</c:v>
                </c:pt>
                <c:pt idx="11">
                  <c:v>4.681057952083334</c:v>
                </c:pt>
                <c:pt idx="12">
                  <c:v>4.8742350416666662</c:v>
                </c:pt>
                <c:pt idx="13">
                  <c:v>5.1134163083333322</c:v>
                </c:pt>
                <c:pt idx="14">
                  <c:v>5.2710699208333338</c:v>
                </c:pt>
                <c:pt idx="15">
                  <c:v>5.4129889687500006</c:v>
                </c:pt>
                <c:pt idx="16">
                  <c:v>5.6033010020833336</c:v>
                </c:pt>
                <c:pt idx="17">
                  <c:v>5.7302791666666666</c:v>
                </c:pt>
                <c:pt idx="18">
                  <c:v>5.8980034666666681</c:v>
                </c:pt>
                <c:pt idx="19">
                  <c:v>6.164958491666666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7.12 P - NG E'!$B$25</c:f>
              <c:strCache>
                <c:ptCount val="1"/>
                <c:pt idx="0">
                  <c:v>mean</c:v>
                </c:pt>
              </c:strCache>
            </c:strRef>
          </c:tx>
          <c:cat>
            <c:numRef>
              <c:f>'Fig 7.12 P - NG E'!$C$21:$V$21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7.12 P - NG E'!$C$25:$V$25</c:f>
              <c:numCache>
                <c:formatCode>#,##0.00</c:formatCode>
                <c:ptCount val="20"/>
                <c:pt idx="0">
                  <c:v>3.1129372575000009</c:v>
                </c:pt>
                <c:pt idx="1">
                  <c:v>2.8404583333333333</c:v>
                </c:pt>
                <c:pt idx="2">
                  <c:v>2.7053917800000007</c:v>
                </c:pt>
                <c:pt idx="3">
                  <c:v>2.75075</c:v>
                </c:pt>
                <c:pt idx="4">
                  <c:v>2.8957245799999995</c:v>
                </c:pt>
                <c:pt idx="5">
                  <c:v>3.0896367915000003</c:v>
                </c:pt>
                <c:pt idx="6">
                  <c:v>3.5654203568333322</c:v>
                </c:pt>
                <c:pt idx="7">
                  <c:v>4.0381781873333313</c:v>
                </c:pt>
                <c:pt idx="8">
                  <c:v>4.196719044</c:v>
                </c:pt>
                <c:pt idx="9">
                  <c:v>4.2854083333333319</c:v>
                </c:pt>
                <c:pt idx="10">
                  <c:v>4.5168039754999993</c:v>
                </c:pt>
                <c:pt idx="11">
                  <c:v>4.6357656161666663</c:v>
                </c:pt>
                <c:pt idx="12">
                  <c:v>4.7799289300000005</c:v>
                </c:pt>
                <c:pt idx="13">
                  <c:v>5.0601821276666668</c:v>
                </c:pt>
                <c:pt idx="14">
                  <c:v>5.2009623505000011</c:v>
                </c:pt>
                <c:pt idx="15">
                  <c:v>5.3502320025000003</c:v>
                </c:pt>
                <c:pt idx="16">
                  <c:v>5.5328689885000006</c:v>
                </c:pt>
                <c:pt idx="17">
                  <c:v>5.6791666666666671</c:v>
                </c:pt>
                <c:pt idx="18">
                  <c:v>5.827367298666668</c:v>
                </c:pt>
                <c:pt idx="19">
                  <c:v>6.0504923340000021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7.12 P - NG E'!$B$26</c:f>
              <c:strCache>
                <c:ptCount val="1"/>
                <c:pt idx="0">
                  <c:v>25th</c:v>
                </c:pt>
              </c:strCache>
            </c:strRef>
          </c:tx>
          <c:cat>
            <c:numRef>
              <c:f>'Fig 7.12 P - NG E'!$C$21:$V$21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7.12 P - NG E'!$C$26:$V$26</c:f>
              <c:numCache>
                <c:formatCode>#,##0.00</c:formatCode>
                <c:ptCount val="20"/>
                <c:pt idx="0">
                  <c:v>3.0638472187500008</c:v>
                </c:pt>
                <c:pt idx="1">
                  <c:v>2.7957211145833338</c:v>
                </c:pt>
                <c:pt idx="2">
                  <c:v>2.6757395000000002</c:v>
                </c:pt>
                <c:pt idx="3">
                  <c:v>2.7149902500000005</c:v>
                </c:pt>
                <c:pt idx="4">
                  <c:v>2.8507838333333333</c:v>
                </c:pt>
                <c:pt idx="5">
                  <c:v>3.0409141937499999</c:v>
                </c:pt>
                <c:pt idx="6">
                  <c:v>3.5075524270833331</c:v>
                </c:pt>
                <c:pt idx="7">
                  <c:v>3.978455920833333</c:v>
                </c:pt>
                <c:pt idx="8">
                  <c:v>4.1292412000000001</c:v>
                </c:pt>
                <c:pt idx="9">
                  <c:v>4.2329120812499994</c:v>
                </c:pt>
                <c:pt idx="10">
                  <c:v>4.45496521875</c:v>
                </c:pt>
                <c:pt idx="11">
                  <c:v>4.5906587145833342</c:v>
                </c:pt>
                <c:pt idx="12">
                  <c:v>4.6770669166666661</c:v>
                </c:pt>
                <c:pt idx="13">
                  <c:v>4.998294862499999</c:v>
                </c:pt>
                <c:pt idx="14">
                  <c:v>5.1241456729166668</c:v>
                </c:pt>
                <c:pt idx="15">
                  <c:v>5.2859235000000009</c:v>
                </c:pt>
                <c:pt idx="16">
                  <c:v>5.4580660958333329</c:v>
                </c:pt>
                <c:pt idx="17">
                  <c:v>5.6237947916666666</c:v>
                </c:pt>
                <c:pt idx="18">
                  <c:v>5.7421026833333348</c:v>
                </c:pt>
                <c:pt idx="19">
                  <c:v>5.9395956812500001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7.12 P - NG E'!$B$27</c:f>
              <c:strCache>
                <c:ptCount val="1"/>
                <c:pt idx="0">
                  <c:v>10th</c:v>
                </c:pt>
              </c:strCache>
            </c:strRef>
          </c:tx>
          <c:cat>
            <c:numRef>
              <c:f>'Fig 7.12 P - NG E'!$C$21:$V$21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7.12 P - NG E'!$C$27:$V$27</c:f>
              <c:numCache>
                <c:formatCode>#,##0.00</c:formatCode>
                <c:ptCount val="20"/>
                <c:pt idx="0">
                  <c:v>3.0331854000000007</c:v>
                </c:pt>
                <c:pt idx="1">
                  <c:v>2.7651861875000003</c:v>
                </c:pt>
                <c:pt idx="2">
                  <c:v>2.6451673500000004</c:v>
                </c:pt>
                <c:pt idx="3">
                  <c:v>2.6819812500000002</c:v>
                </c:pt>
                <c:pt idx="4">
                  <c:v>2.8169045333333331</c:v>
                </c:pt>
                <c:pt idx="5">
                  <c:v>3.0104818799999999</c:v>
                </c:pt>
                <c:pt idx="6">
                  <c:v>3.4752847275000001</c:v>
                </c:pt>
                <c:pt idx="7">
                  <c:v>3.9225293899999998</c:v>
                </c:pt>
                <c:pt idx="8">
                  <c:v>4.080982791666667</c:v>
                </c:pt>
                <c:pt idx="9">
                  <c:v>4.1765589616666663</c:v>
                </c:pt>
                <c:pt idx="10">
                  <c:v>4.4127305674999997</c:v>
                </c:pt>
                <c:pt idx="11">
                  <c:v>4.5241341475000008</c:v>
                </c:pt>
                <c:pt idx="12">
                  <c:v>4.6311805166666664</c:v>
                </c:pt>
                <c:pt idx="13">
                  <c:v>4.9277039099999991</c:v>
                </c:pt>
                <c:pt idx="14">
                  <c:v>5.0531539566666668</c:v>
                </c:pt>
                <c:pt idx="15">
                  <c:v>5.1842711250000013</c:v>
                </c:pt>
                <c:pt idx="16">
                  <c:v>5.4143573050000002</c:v>
                </c:pt>
                <c:pt idx="17">
                  <c:v>5.50822375</c:v>
                </c:pt>
                <c:pt idx="18">
                  <c:v>5.6998492000000018</c:v>
                </c:pt>
                <c:pt idx="19">
                  <c:v>5.8860531075000004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7.12 P - NG E'!$B$28</c:f>
              <c:strCache>
                <c:ptCount val="1"/>
                <c:pt idx="0">
                  <c:v>1st</c:v>
                </c:pt>
              </c:strCache>
            </c:strRef>
          </c:tx>
          <c:cat>
            <c:numRef>
              <c:f>'Fig 7.12 P - NG E'!$C$21:$V$21</c:f>
              <c:numCache>
                <c:formatCode>0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7.12 P - NG E'!$C$28:$V$28</c:f>
              <c:numCache>
                <c:formatCode>#,##0.00</c:formatCode>
                <c:ptCount val="20"/>
                <c:pt idx="0">
                  <c:v>2.9895740212500006</c:v>
                </c:pt>
                <c:pt idx="1">
                  <c:v>2.7324641075000002</c:v>
                </c:pt>
                <c:pt idx="2">
                  <c:v>2.5942498400000003</c:v>
                </c:pt>
                <c:pt idx="3">
                  <c:v>2.6335405425000005</c:v>
                </c:pt>
                <c:pt idx="4">
                  <c:v>2.7518968166666662</c:v>
                </c:pt>
                <c:pt idx="5">
                  <c:v>2.9565996919999997</c:v>
                </c:pt>
                <c:pt idx="6">
                  <c:v>3.4225867606666664</c:v>
                </c:pt>
                <c:pt idx="7">
                  <c:v>3.8073651546666669</c:v>
                </c:pt>
                <c:pt idx="8">
                  <c:v>4.0217718228333332</c:v>
                </c:pt>
                <c:pt idx="9">
                  <c:v>4.1373474754166661</c:v>
                </c:pt>
                <c:pt idx="10">
                  <c:v>4.3293905337499998</c:v>
                </c:pt>
                <c:pt idx="11">
                  <c:v>4.4098602395833337</c:v>
                </c:pt>
                <c:pt idx="12">
                  <c:v>4.5838601666666667</c:v>
                </c:pt>
                <c:pt idx="13">
                  <c:v>4.8223488109999986</c:v>
                </c:pt>
                <c:pt idx="14">
                  <c:v>4.9589664122499997</c:v>
                </c:pt>
                <c:pt idx="15">
                  <c:v>5.1223701787500007</c:v>
                </c:pt>
                <c:pt idx="16">
                  <c:v>5.3500666531666665</c:v>
                </c:pt>
                <c:pt idx="17">
                  <c:v>5.3780572500000003</c:v>
                </c:pt>
                <c:pt idx="18">
                  <c:v>5.5831713053333347</c:v>
                </c:pt>
                <c:pt idx="19">
                  <c:v>5.7767899569999992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02232"/>
        <c:axId val="164795184"/>
      </c:lineChart>
      <c:catAx>
        <c:axId val="1642022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64795184"/>
        <c:crosses val="autoZero"/>
        <c:auto val="1"/>
        <c:lblAlgn val="ctr"/>
        <c:lblOffset val="100"/>
        <c:noMultiLvlLbl val="0"/>
      </c:catAx>
      <c:valAx>
        <c:axId val="164795184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crossAx val="164202232"/>
        <c:crosses val="autoZero"/>
        <c:crossBetween val="between"/>
        <c:majorUnit val="0.5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7</xdr:row>
      <xdr:rowOff>11206</xdr:rowOff>
    </xdr:from>
    <xdr:to>
      <xdr:col>35</xdr:col>
      <xdr:colOff>127747</xdr:colOff>
      <xdr:row>26</xdr:row>
      <xdr:rowOff>75393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560295</xdr:colOff>
      <xdr:row>10</xdr:row>
      <xdr:rowOff>78441</xdr:rowOff>
    </xdr:from>
    <xdr:to>
      <xdr:col>34</xdr:col>
      <xdr:colOff>452718</xdr:colOff>
      <xdr:row>29</xdr:row>
      <xdr:rowOff>142629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10</xdr:row>
      <xdr:rowOff>78441</xdr:rowOff>
    </xdr:from>
    <xdr:to>
      <xdr:col>33</xdr:col>
      <xdr:colOff>497541</xdr:colOff>
      <xdr:row>29</xdr:row>
      <xdr:rowOff>142629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33617</xdr:colOff>
      <xdr:row>10</xdr:row>
      <xdr:rowOff>78441</xdr:rowOff>
    </xdr:from>
    <xdr:to>
      <xdr:col>33</xdr:col>
      <xdr:colOff>531158</xdr:colOff>
      <xdr:row>29</xdr:row>
      <xdr:rowOff>142629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2017%20IRP%20PaR%20Shocks%20extract%20EPM%20Model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2017%20IRP%20PaR%20Shocks%20extract%20EPM%20Model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2017%20IRP%20PaR%20Shocks%20extract%20EPM%20Model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2017%20IRP%20PaR%20Shocks%20extract%20EPM%20Mode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36"/>
  <sheetViews>
    <sheetView showGridLines="0" tabSelected="1" topLeftCell="U1" zoomScaleNormal="100" workbookViewId="0">
      <selection activeCell="AM1" sqref="AM1"/>
    </sheetView>
  </sheetViews>
  <sheetFormatPr defaultRowHeight="12.75" x14ac:dyDescent="0.2"/>
  <cols>
    <col min="1" max="1" width="9.140625" style="2"/>
    <col min="2" max="2" width="17.140625" style="2" bestFit="1" customWidth="1"/>
    <col min="3" max="3" width="9.7109375" style="2" bestFit="1" customWidth="1"/>
    <col min="4" max="22" width="9.140625" style="2"/>
    <col min="23" max="23" width="11.28515625" style="2" customWidth="1"/>
    <col min="24" max="24" width="11.85546875" style="2" customWidth="1"/>
    <col min="25" max="27" width="9.140625" style="2"/>
    <col min="28" max="34" width="10.85546875" style="2" customWidth="1"/>
    <col min="35" max="35" width="10.7109375" style="2" customWidth="1"/>
    <col min="36" max="16384" width="9.140625" style="2"/>
  </cols>
  <sheetData>
    <row r="1" spans="2:28" x14ac:dyDescent="0.2">
      <c r="C1" s="2">
        <f>C33</f>
        <v>2017</v>
      </c>
      <c r="D1" s="2">
        <f t="shared" ref="D1:V1" si="0">D33</f>
        <v>2018</v>
      </c>
      <c r="E1" s="2">
        <f t="shared" si="0"/>
        <v>2019</v>
      </c>
      <c r="F1" s="2">
        <f t="shared" si="0"/>
        <v>2020</v>
      </c>
      <c r="G1" s="2">
        <f t="shared" si="0"/>
        <v>2021</v>
      </c>
      <c r="H1" s="2">
        <f t="shared" si="0"/>
        <v>2022</v>
      </c>
      <c r="I1" s="2">
        <f t="shared" si="0"/>
        <v>2023</v>
      </c>
      <c r="J1" s="2">
        <f t="shared" si="0"/>
        <v>2024</v>
      </c>
      <c r="K1" s="2">
        <f t="shared" si="0"/>
        <v>2025</v>
      </c>
      <c r="L1" s="2">
        <f t="shared" si="0"/>
        <v>2026</v>
      </c>
      <c r="M1" s="2">
        <f t="shared" si="0"/>
        <v>2027</v>
      </c>
      <c r="N1" s="2">
        <f t="shared" si="0"/>
        <v>2028</v>
      </c>
      <c r="O1" s="2">
        <f t="shared" si="0"/>
        <v>2029</v>
      </c>
      <c r="P1" s="2">
        <f t="shared" si="0"/>
        <v>2030</v>
      </c>
      <c r="Q1" s="2">
        <f t="shared" si="0"/>
        <v>2031</v>
      </c>
      <c r="R1" s="2">
        <f t="shared" si="0"/>
        <v>2032</v>
      </c>
      <c r="S1" s="2">
        <f t="shared" si="0"/>
        <v>2033</v>
      </c>
      <c r="T1" s="2">
        <f t="shared" si="0"/>
        <v>2034</v>
      </c>
      <c r="U1" s="2">
        <f t="shared" si="0"/>
        <v>2035</v>
      </c>
      <c r="V1" s="2">
        <f t="shared" si="0"/>
        <v>2036</v>
      </c>
      <c r="X1" s="19" t="s">
        <v>43</v>
      </c>
      <c r="Y1" s="19" t="s">
        <v>42</v>
      </c>
    </row>
    <row r="2" spans="2:28" x14ac:dyDescent="0.2">
      <c r="B2" s="2">
        <v>0.99</v>
      </c>
      <c r="C2" s="24">
        <f t="shared" ref="C2:L8" si="1">PERCENTILE(C$34:C$83,$B2)</f>
        <v>1.1044399999999999</v>
      </c>
      <c r="D2" s="24">
        <f t="shared" si="1"/>
        <v>1.09097</v>
      </c>
      <c r="E2" s="24">
        <f t="shared" si="1"/>
        <v>1.08253</v>
      </c>
      <c r="F2" s="24">
        <f t="shared" si="1"/>
        <v>1.08524</v>
      </c>
      <c r="G2" s="24">
        <f t="shared" si="1"/>
        <v>1.1095699999999999</v>
      </c>
      <c r="H2" s="24">
        <f t="shared" si="1"/>
        <v>1.11771</v>
      </c>
      <c r="I2" s="24">
        <f t="shared" si="1"/>
        <v>1.0773599999999999</v>
      </c>
      <c r="J2" s="24">
        <f t="shared" si="1"/>
        <v>1.0831599999999999</v>
      </c>
      <c r="K2" s="24">
        <f t="shared" si="1"/>
        <v>1.079</v>
      </c>
      <c r="L2" s="24">
        <f t="shared" si="1"/>
        <v>1.0852200000000001</v>
      </c>
      <c r="M2" s="24">
        <f t="shared" ref="M2:V8" si="2">PERCENTILE(M$34:M$83,$B2)</f>
        <v>1.0795300000000001</v>
      </c>
      <c r="N2" s="24">
        <f t="shared" si="2"/>
        <v>1.10118</v>
      </c>
      <c r="O2" s="24">
        <f t="shared" si="2"/>
        <v>1.05951</v>
      </c>
      <c r="P2" s="24">
        <f t="shared" si="2"/>
        <v>1.0977799999999998</v>
      </c>
      <c r="Q2" s="24">
        <f t="shared" si="2"/>
        <v>1.0820400000000001</v>
      </c>
      <c r="R2" s="24">
        <f t="shared" si="2"/>
        <v>1.0870600000000001</v>
      </c>
      <c r="S2" s="24">
        <f t="shared" si="2"/>
        <v>1.09422</v>
      </c>
      <c r="T2" s="24">
        <f t="shared" si="2"/>
        <v>1.0860800000000002</v>
      </c>
      <c r="U2" s="24">
        <f t="shared" si="2"/>
        <v>1.07</v>
      </c>
      <c r="V2" s="24">
        <f t="shared" si="2"/>
        <v>1.09575</v>
      </c>
      <c r="X2" s="19">
        <v>1</v>
      </c>
      <c r="Y2" s="19" t="s">
        <v>48</v>
      </c>
    </row>
    <row r="3" spans="2:28" x14ac:dyDescent="0.2">
      <c r="B3" s="2">
        <v>0.9</v>
      </c>
      <c r="C3" s="24">
        <f t="shared" si="1"/>
        <v>1.0474999999999999</v>
      </c>
      <c r="D3" s="24">
        <f t="shared" si="1"/>
        <v>1.0428999999999999</v>
      </c>
      <c r="E3" s="24">
        <f t="shared" si="1"/>
        <v>1.0543</v>
      </c>
      <c r="F3" s="24">
        <f t="shared" si="1"/>
        <v>1.0629999999999999</v>
      </c>
      <c r="G3" s="24">
        <f t="shared" si="1"/>
        <v>1.0535999999999999</v>
      </c>
      <c r="H3" s="24">
        <f t="shared" si="1"/>
        <v>1.0586</v>
      </c>
      <c r="I3" s="24">
        <f t="shared" si="1"/>
        <v>1.0484</v>
      </c>
      <c r="J3" s="24">
        <f t="shared" si="1"/>
        <v>1.0322</v>
      </c>
      <c r="K3" s="24">
        <f t="shared" si="1"/>
        <v>1.0543</v>
      </c>
      <c r="L3" s="24">
        <f t="shared" si="1"/>
        <v>1.0564</v>
      </c>
      <c r="M3" s="24">
        <f t="shared" si="2"/>
        <v>1.046</v>
      </c>
      <c r="N3" s="24">
        <f t="shared" si="2"/>
        <v>1.0385</v>
      </c>
      <c r="O3" s="24">
        <f t="shared" si="2"/>
        <v>1.0414999999999999</v>
      </c>
      <c r="P3" s="24">
        <f t="shared" si="2"/>
        <v>1.0450999999999999</v>
      </c>
      <c r="Q3" s="24">
        <f t="shared" si="2"/>
        <v>1.0599000000000001</v>
      </c>
      <c r="R3" s="24">
        <f t="shared" si="2"/>
        <v>1.0331999999999999</v>
      </c>
      <c r="S3" s="24">
        <f t="shared" si="2"/>
        <v>1.0490999999999999</v>
      </c>
      <c r="T3" s="24">
        <f t="shared" si="2"/>
        <v>1.0496999999999999</v>
      </c>
      <c r="U3" s="24">
        <f t="shared" si="2"/>
        <v>1.0572999999999999</v>
      </c>
      <c r="V3" s="24">
        <f t="shared" si="2"/>
        <v>1.0610999999999999</v>
      </c>
      <c r="W3" s="25"/>
      <c r="X3" s="26">
        <v>5</v>
      </c>
      <c r="Y3" s="19" t="s">
        <v>14</v>
      </c>
    </row>
    <row r="4" spans="2:28" x14ac:dyDescent="0.2">
      <c r="B4" s="2">
        <v>0.75</v>
      </c>
      <c r="C4" s="24">
        <f t="shared" si="1"/>
        <v>1.0245</v>
      </c>
      <c r="D4" s="24">
        <f t="shared" si="1"/>
        <v>1.0225</v>
      </c>
      <c r="E4" s="24">
        <f t="shared" si="1"/>
        <v>1.0205</v>
      </c>
      <c r="F4" s="24">
        <f t="shared" si="1"/>
        <v>1.0327500000000001</v>
      </c>
      <c r="G4" s="24">
        <f t="shared" si="1"/>
        <v>1.02475</v>
      </c>
      <c r="H4" s="24">
        <f t="shared" si="1"/>
        <v>1.0234999999999999</v>
      </c>
      <c r="I4" s="24">
        <f t="shared" si="1"/>
        <v>1.0297499999999999</v>
      </c>
      <c r="J4" s="24">
        <f t="shared" si="1"/>
        <v>1.0157499999999999</v>
      </c>
      <c r="K4" s="24">
        <f t="shared" si="1"/>
        <v>1.0295000000000001</v>
      </c>
      <c r="L4" s="24">
        <f t="shared" si="1"/>
        <v>1.0307499999999998</v>
      </c>
      <c r="M4" s="24">
        <f t="shared" si="2"/>
        <v>1.0297499999999999</v>
      </c>
      <c r="N4" s="24">
        <f t="shared" si="2"/>
        <v>1.0265</v>
      </c>
      <c r="O4" s="24">
        <f t="shared" si="2"/>
        <v>1.0267499999999998</v>
      </c>
      <c r="P4" s="24">
        <f t="shared" si="2"/>
        <v>1.0217499999999999</v>
      </c>
      <c r="Q4" s="24">
        <f t="shared" si="2"/>
        <v>1.0255000000000001</v>
      </c>
      <c r="R4" s="24">
        <f t="shared" si="2"/>
        <v>1.0185</v>
      </c>
      <c r="S4" s="24">
        <f t="shared" si="2"/>
        <v>1.0235000000000001</v>
      </c>
      <c r="T4" s="24">
        <f t="shared" si="2"/>
        <v>1.03725</v>
      </c>
      <c r="U4" s="24">
        <f t="shared" si="2"/>
        <v>1.0302500000000001</v>
      </c>
      <c r="V4" s="24">
        <f t="shared" si="2"/>
        <v>1.0339999999999998</v>
      </c>
      <c r="W4" s="25"/>
      <c r="X4" s="26">
        <v>13</v>
      </c>
      <c r="Y4" s="19" t="s">
        <v>13</v>
      </c>
    </row>
    <row r="5" spans="2:28" x14ac:dyDescent="0.2">
      <c r="B5" s="2">
        <v>0.5</v>
      </c>
      <c r="C5" s="24">
        <f t="shared" si="1"/>
        <v>1.0009999999999999</v>
      </c>
      <c r="D5" s="24">
        <f t="shared" si="1"/>
        <v>0.998</v>
      </c>
      <c r="E5" s="24">
        <f t="shared" si="1"/>
        <v>1</v>
      </c>
      <c r="F5" s="24">
        <f t="shared" si="1"/>
        <v>1.0015000000000001</v>
      </c>
      <c r="G5" s="24">
        <f t="shared" si="1"/>
        <v>0.99350000000000005</v>
      </c>
      <c r="H5" s="24">
        <f t="shared" si="1"/>
        <v>0.998</v>
      </c>
      <c r="I5" s="24">
        <f t="shared" si="1"/>
        <v>0.99899999999999989</v>
      </c>
      <c r="J5" s="24">
        <f t="shared" si="1"/>
        <v>1.002</v>
      </c>
      <c r="K5" s="24">
        <f t="shared" si="1"/>
        <v>1.0015000000000001</v>
      </c>
      <c r="L5" s="24">
        <f t="shared" si="1"/>
        <v>0.99749999999999994</v>
      </c>
      <c r="M5" s="24">
        <f t="shared" si="2"/>
        <v>0.999</v>
      </c>
      <c r="N5" s="24">
        <f t="shared" si="2"/>
        <v>0.99750000000000005</v>
      </c>
      <c r="O5" s="24">
        <f t="shared" si="2"/>
        <v>0.998</v>
      </c>
      <c r="P5" s="24">
        <f t="shared" si="2"/>
        <v>0.99649999999999994</v>
      </c>
      <c r="Q5" s="24">
        <f t="shared" si="2"/>
        <v>0.99849999999999994</v>
      </c>
      <c r="R5" s="24">
        <f t="shared" si="2"/>
        <v>0.997</v>
      </c>
      <c r="S5" s="24">
        <f t="shared" si="2"/>
        <v>1.0015000000000001</v>
      </c>
      <c r="T5" s="24">
        <f t="shared" si="2"/>
        <v>0.99849999999999994</v>
      </c>
      <c r="U5" s="24">
        <f t="shared" si="2"/>
        <v>0.99849999999999994</v>
      </c>
      <c r="V5" s="24">
        <f t="shared" si="2"/>
        <v>1.008</v>
      </c>
      <c r="W5" s="25"/>
      <c r="X5" s="26">
        <v>25</v>
      </c>
      <c r="Y5" s="19" t="s">
        <v>5</v>
      </c>
    </row>
    <row r="6" spans="2:28" x14ac:dyDescent="0.2">
      <c r="B6" s="2">
        <v>0.25</v>
      </c>
      <c r="C6" s="24">
        <f t="shared" si="1"/>
        <v>0.97449999999999992</v>
      </c>
      <c r="D6" s="24">
        <f t="shared" si="1"/>
        <v>0.97924999999999995</v>
      </c>
      <c r="E6" s="24">
        <f t="shared" si="1"/>
        <v>0.97499999999999998</v>
      </c>
      <c r="F6" s="24">
        <f t="shared" si="1"/>
        <v>0.96124999999999994</v>
      </c>
      <c r="G6" s="24">
        <f t="shared" si="1"/>
        <v>0.97399999999999998</v>
      </c>
      <c r="H6" s="24">
        <f t="shared" si="1"/>
        <v>0.98099999999999998</v>
      </c>
      <c r="I6" s="24">
        <f t="shared" si="1"/>
        <v>0.96950000000000003</v>
      </c>
      <c r="J6" s="24">
        <f t="shared" si="1"/>
        <v>0.98224999999999996</v>
      </c>
      <c r="K6" s="24">
        <f t="shared" si="1"/>
        <v>0.97299999999999998</v>
      </c>
      <c r="L6" s="24">
        <f t="shared" si="1"/>
        <v>0.96324999999999994</v>
      </c>
      <c r="M6" s="24">
        <f t="shared" si="2"/>
        <v>0.97424999999999995</v>
      </c>
      <c r="N6" s="24">
        <f t="shared" si="2"/>
        <v>0.97924999999999995</v>
      </c>
      <c r="O6" s="24">
        <f t="shared" si="2"/>
        <v>0.97424999999999995</v>
      </c>
      <c r="P6" s="24">
        <f t="shared" si="2"/>
        <v>0.97249999999999992</v>
      </c>
      <c r="Q6" s="24">
        <f t="shared" si="2"/>
        <v>0.97199999999999998</v>
      </c>
      <c r="R6" s="24">
        <f t="shared" si="2"/>
        <v>0.98224999999999996</v>
      </c>
      <c r="S6" s="24">
        <f t="shared" si="2"/>
        <v>0.97224999999999995</v>
      </c>
      <c r="T6" s="24">
        <f t="shared" si="2"/>
        <v>0.97049999999999992</v>
      </c>
      <c r="U6" s="24">
        <f t="shared" si="2"/>
        <v>0.96950000000000003</v>
      </c>
      <c r="V6" s="24">
        <f t="shared" si="2"/>
        <v>0.96</v>
      </c>
      <c r="W6" s="25"/>
      <c r="X6" s="26">
        <v>37</v>
      </c>
      <c r="Y6" s="19" t="s">
        <v>12</v>
      </c>
      <c r="AB6" s="1" t="s">
        <v>54</v>
      </c>
    </row>
    <row r="7" spans="2:28" x14ac:dyDescent="0.2">
      <c r="B7" s="2">
        <v>0.1</v>
      </c>
      <c r="C7" s="24">
        <f t="shared" si="1"/>
        <v>0.94769999999999999</v>
      </c>
      <c r="D7" s="24">
        <f t="shared" si="1"/>
        <v>0.96079999999999999</v>
      </c>
      <c r="E7" s="24">
        <f t="shared" si="1"/>
        <v>0.94899999999999995</v>
      </c>
      <c r="F7" s="24">
        <f t="shared" si="1"/>
        <v>0.93889999999999996</v>
      </c>
      <c r="G7" s="24">
        <f t="shared" si="1"/>
        <v>0.94079999999999997</v>
      </c>
      <c r="H7" s="24">
        <f t="shared" si="1"/>
        <v>0.9466</v>
      </c>
      <c r="I7" s="24">
        <f t="shared" si="1"/>
        <v>0.95579999999999998</v>
      </c>
      <c r="J7" s="24">
        <f t="shared" si="1"/>
        <v>0.9637</v>
      </c>
      <c r="K7" s="24">
        <f t="shared" si="1"/>
        <v>0.94369999999999998</v>
      </c>
      <c r="L7" s="24">
        <f t="shared" si="1"/>
        <v>0.94899999999999995</v>
      </c>
      <c r="M7" s="24">
        <f t="shared" si="2"/>
        <v>0.9506</v>
      </c>
      <c r="N7" s="24">
        <f t="shared" si="2"/>
        <v>0.95879999999999999</v>
      </c>
      <c r="O7" s="24">
        <f t="shared" si="2"/>
        <v>0.95589999999999997</v>
      </c>
      <c r="P7" s="24">
        <f t="shared" si="2"/>
        <v>0.9597</v>
      </c>
      <c r="Q7" s="24">
        <f t="shared" si="2"/>
        <v>0.94879999999999998</v>
      </c>
      <c r="R7" s="24">
        <f t="shared" si="2"/>
        <v>0.96860000000000002</v>
      </c>
      <c r="S7" s="24">
        <f t="shared" si="2"/>
        <v>0.96060000000000001</v>
      </c>
      <c r="T7" s="24">
        <f t="shared" si="2"/>
        <v>0.93829999999999991</v>
      </c>
      <c r="U7" s="24">
        <f t="shared" si="2"/>
        <v>0.95189999999999997</v>
      </c>
      <c r="V7" s="24">
        <f t="shared" si="2"/>
        <v>0.94299999999999995</v>
      </c>
      <c r="W7" s="25"/>
      <c r="X7" s="26">
        <v>45</v>
      </c>
      <c r="Y7" s="19" t="s">
        <v>11</v>
      </c>
    </row>
    <row r="8" spans="2:28" x14ac:dyDescent="0.2">
      <c r="B8" s="2">
        <v>0.01</v>
      </c>
      <c r="C8" s="24">
        <f t="shared" si="1"/>
        <v>0.91482000000000008</v>
      </c>
      <c r="D8" s="24">
        <f t="shared" si="1"/>
        <v>0.91466000000000003</v>
      </c>
      <c r="E8" s="24">
        <f t="shared" si="1"/>
        <v>0.92649000000000004</v>
      </c>
      <c r="F8" s="24">
        <f t="shared" si="1"/>
        <v>0.92429000000000006</v>
      </c>
      <c r="G8" s="24">
        <f t="shared" si="1"/>
        <v>0.91488000000000003</v>
      </c>
      <c r="H8" s="24">
        <f t="shared" si="1"/>
        <v>0.88566</v>
      </c>
      <c r="I8" s="24">
        <f t="shared" si="1"/>
        <v>0.93489999999999995</v>
      </c>
      <c r="J8" s="24">
        <f t="shared" si="1"/>
        <v>0.92979999999999996</v>
      </c>
      <c r="K8" s="24">
        <f t="shared" si="1"/>
        <v>0.92547000000000001</v>
      </c>
      <c r="L8" s="24">
        <f t="shared" si="1"/>
        <v>0.93039000000000005</v>
      </c>
      <c r="M8" s="24">
        <f t="shared" si="2"/>
        <v>0.91894000000000009</v>
      </c>
      <c r="N8" s="24">
        <f t="shared" si="2"/>
        <v>0.90010999999999997</v>
      </c>
      <c r="O8" s="24">
        <f t="shared" si="2"/>
        <v>0.93</v>
      </c>
      <c r="P8" s="24">
        <f t="shared" si="2"/>
        <v>0.92347999999999997</v>
      </c>
      <c r="Q8" s="24">
        <f t="shared" si="2"/>
        <v>0.92190000000000005</v>
      </c>
      <c r="R8" s="24">
        <f t="shared" si="2"/>
        <v>0.93547000000000002</v>
      </c>
      <c r="S8" s="24">
        <f t="shared" si="2"/>
        <v>0.91694000000000009</v>
      </c>
      <c r="T8" s="24">
        <f t="shared" si="2"/>
        <v>0.92698000000000003</v>
      </c>
      <c r="U8" s="24">
        <f t="shared" si="2"/>
        <v>0.91890000000000005</v>
      </c>
      <c r="V8" s="24">
        <f t="shared" si="2"/>
        <v>0.91482000000000008</v>
      </c>
      <c r="W8" s="25"/>
      <c r="X8" s="26">
        <v>50</v>
      </c>
      <c r="Y8" s="19" t="s">
        <v>47</v>
      </c>
    </row>
    <row r="10" spans="2:28" x14ac:dyDescent="0.2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2:28" x14ac:dyDescent="0.2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2:28" x14ac:dyDescent="0.2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2:28" x14ac:dyDescent="0.2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2:28" x14ac:dyDescent="0.2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6" spans="2:28" x14ac:dyDescent="0.2">
      <c r="B16" s="28" t="str">
        <f>C30</f>
        <v>MP_Shock_MidC</v>
      </c>
      <c r="C16" s="3">
        <f>Forecasts!B4</f>
        <v>24.755290307065739</v>
      </c>
      <c r="D16" s="3">
        <f>Forecasts!C4</f>
        <v>24.469910878367944</v>
      </c>
      <c r="E16" s="3">
        <f>Forecasts!D4</f>
        <v>25.182015165896996</v>
      </c>
      <c r="F16" s="3">
        <f>Forecasts!E4</f>
        <v>26.406078696490251</v>
      </c>
      <c r="G16" s="3">
        <f>Forecasts!F4</f>
        <v>27.938832139492888</v>
      </c>
      <c r="H16" s="3">
        <f>Forecasts!G4</f>
        <v>29.780712455536644</v>
      </c>
      <c r="I16" s="3">
        <f>Forecasts!H4</f>
        <v>34.663876899463858</v>
      </c>
      <c r="J16" s="3">
        <f>Forecasts!I4</f>
        <v>39.496911571227884</v>
      </c>
      <c r="K16" s="3">
        <f>Forecasts!J4</f>
        <v>42.532989500292601</v>
      </c>
      <c r="L16" s="3">
        <f>Forecasts!K4</f>
        <v>43.422265103752949</v>
      </c>
      <c r="M16" s="3">
        <f>Forecasts!L4</f>
        <v>45.388876810264485</v>
      </c>
      <c r="N16" s="3">
        <f>Forecasts!M4</f>
        <v>47.146420360611152</v>
      </c>
      <c r="O16" s="3">
        <f>Forecasts!N4</f>
        <v>48.078885857939419</v>
      </c>
      <c r="P16" s="3">
        <f>Forecasts!O4</f>
        <v>50.076768766751343</v>
      </c>
      <c r="Q16" s="3">
        <f>Forecasts!P4</f>
        <v>51.724589724742522</v>
      </c>
      <c r="R16" s="3">
        <f>Forecasts!Q4</f>
        <v>53.026559240580561</v>
      </c>
      <c r="S16" s="3">
        <f>Forecasts!R4</f>
        <v>54.578800128689387</v>
      </c>
      <c r="T16" s="3">
        <f>Forecasts!S4</f>
        <v>56.142665229188871</v>
      </c>
      <c r="U16" s="3">
        <f>Forecasts!T4</f>
        <v>57.078163050889678</v>
      </c>
      <c r="V16" s="3">
        <f>Forecasts!U4</f>
        <v>59.077538135554583</v>
      </c>
    </row>
    <row r="17" spans="2:22" x14ac:dyDescent="0.2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x14ac:dyDescent="0.2">
      <c r="B18" s="28" t="s">
        <v>49</v>
      </c>
      <c r="C18" s="31">
        <f>MIN(C19:V19)</f>
        <v>3.9294016464865642</v>
      </c>
      <c r="D18" s="38" t="s">
        <v>50</v>
      </c>
      <c r="E18" s="31">
        <f>MAX(C19:V19)</f>
        <v>10.688898974865893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x14ac:dyDescent="0.2">
      <c r="C19" s="31">
        <f t="shared" ref="C19:V19" si="3">C22-C28</f>
        <v>4.6940981480258017</v>
      </c>
      <c r="D19" s="31">
        <f t="shared" si="3"/>
        <v>4.3142899869650506</v>
      </c>
      <c r="E19" s="31">
        <f t="shared" si="3"/>
        <v>3.9294016464865642</v>
      </c>
      <c r="F19" s="31">
        <f t="shared" si="3"/>
        <v>4.2500583662001006</v>
      </c>
      <c r="G19" s="31">
        <f t="shared" si="3"/>
        <v>5.4394112292378693</v>
      </c>
      <c r="H19" s="31">
        <f t="shared" si="3"/>
        <v>6.9106143253072752</v>
      </c>
      <c r="I19" s="31">
        <f t="shared" si="3"/>
        <v>4.938215903097614</v>
      </c>
      <c r="J19" s="31">
        <f t="shared" si="3"/>
        <v>6.0572463585635035</v>
      </c>
      <c r="K19" s="31">
        <f t="shared" si="3"/>
        <v>6.5300898779799184</v>
      </c>
      <c r="L19" s="31">
        <f t="shared" si="3"/>
        <v>6.723069306014068</v>
      </c>
      <c r="M19" s="31">
        <f t="shared" si="3"/>
        <v>7.2889997269603697</v>
      </c>
      <c r="N19" s="31">
        <f t="shared" si="3"/>
        <v>9.4797307419080923</v>
      </c>
      <c r="O19" s="31">
        <f t="shared" si="3"/>
        <v>6.2266965074617247</v>
      </c>
      <c r="P19" s="31">
        <f t="shared" si="3"/>
        <v>8.7283807960447533</v>
      </c>
      <c r="Q19" s="31">
        <f t="shared" si="3"/>
        <v>8.2831757985202685</v>
      </c>
      <c r="R19" s="31">
        <f t="shared" si="3"/>
        <v>8.0382961152796142</v>
      </c>
      <c r="S19" s="31">
        <f t="shared" si="3"/>
        <v>9.6757296868140443</v>
      </c>
      <c r="T19" s="31">
        <f t="shared" si="3"/>
        <v>8.9322980379639603</v>
      </c>
      <c r="U19" s="31">
        <f t="shared" si="3"/>
        <v>8.624510436989425</v>
      </c>
      <c r="V19" s="31">
        <f t="shared" si="3"/>
        <v>10.688898974865893</v>
      </c>
    </row>
    <row r="20" spans="2:22" x14ac:dyDescent="0.2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x14ac:dyDescent="0.2">
      <c r="C21" s="30">
        <f>C1</f>
        <v>2017</v>
      </c>
      <c r="D21" s="30">
        <f t="shared" ref="D21:V21" si="4">D1</f>
        <v>2018</v>
      </c>
      <c r="E21" s="30">
        <f t="shared" si="4"/>
        <v>2019</v>
      </c>
      <c r="F21" s="30">
        <f t="shared" si="4"/>
        <v>2020</v>
      </c>
      <c r="G21" s="30">
        <f t="shared" si="4"/>
        <v>2021</v>
      </c>
      <c r="H21" s="30">
        <f t="shared" si="4"/>
        <v>2022</v>
      </c>
      <c r="I21" s="30">
        <f t="shared" si="4"/>
        <v>2023</v>
      </c>
      <c r="J21" s="30">
        <f t="shared" si="4"/>
        <v>2024</v>
      </c>
      <c r="K21" s="30">
        <f t="shared" si="4"/>
        <v>2025</v>
      </c>
      <c r="L21" s="30">
        <f t="shared" si="4"/>
        <v>2026</v>
      </c>
      <c r="M21" s="30">
        <f t="shared" si="4"/>
        <v>2027</v>
      </c>
      <c r="N21" s="30">
        <f t="shared" si="4"/>
        <v>2028</v>
      </c>
      <c r="O21" s="30">
        <f t="shared" si="4"/>
        <v>2029</v>
      </c>
      <c r="P21" s="30">
        <f t="shared" si="4"/>
        <v>2030</v>
      </c>
      <c r="Q21" s="30">
        <f t="shared" si="4"/>
        <v>2031</v>
      </c>
      <c r="R21" s="30">
        <f t="shared" si="4"/>
        <v>2032</v>
      </c>
      <c r="S21" s="30">
        <f t="shared" si="4"/>
        <v>2033</v>
      </c>
      <c r="T21" s="30">
        <f t="shared" si="4"/>
        <v>2034</v>
      </c>
      <c r="U21" s="30">
        <f t="shared" si="4"/>
        <v>2035</v>
      </c>
      <c r="V21" s="30">
        <f t="shared" si="4"/>
        <v>2036</v>
      </c>
    </row>
    <row r="22" spans="2:22" x14ac:dyDescent="0.2">
      <c r="B22" s="2" t="s">
        <v>47</v>
      </c>
      <c r="C22" s="31">
        <f>C2*C$16</f>
        <v>27.340732826735682</v>
      </c>
      <c r="D22" s="31">
        <f t="shared" ref="D22:V23" si="5">D2*D$16</f>
        <v>26.695938670973074</v>
      </c>
      <c r="E22" s="31">
        <f t="shared" si="5"/>
        <v>27.260286877538473</v>
      </c>
      <c r="F22" s="31">
        <f t="shared" si="5"/>
        <v>28.656932844579078</v>
      </c>
      <c r="G22" s="31">
        <f t="shared" si="5"/>
        <v>31.000089977017122</v>
      </c>
      <c r="H22" s="31">
        <f t="shared" si="5"/>
        <v>33.286200118677861</v>
      </c>
      <c r="I22" s="31">
        <f t="shared" si="5"/>
        <v>37.345474416406375</v>
      </c>
      <c r="J22" s="31">
        <f t="shared" si="5"/>
        <v>42.781474737491187</v>
      </c>
      <c r="K22" s="31">
        <f t="shared" si="5"/>
        <v>45.893095670815711</v>
      </c>
      <c r="L22" s="31">
        <f t="shared" si="5"/>
        <v>47.122710535894775</v>
      </c>
      <c r="M22" s="31">
        <f t="shared" si="5"/>
        <v>48.998654182984822</v>
      </c>
      <c r="N22" s="31">
        <f t="shared" si="5"/>
        <v>51.916695172697793</v>
      </c>
      <c r="O22" s="31">
        <f t="shared" si="5"/>
        <v>50.940060355345388</v>
      </c>
      <c r="P22" s="31">
        <f t="shared" si="5"/>
        <v>54.973275216764279</v>
      </c>
      <c r="Q22" s="31">
        <f t="shared" si="5"/>
        <v>55.968075065760402</v>
      </c>
      <c r="R22" s="31">
        <f t="shared" si="5"/>
        <v>57.64305148806551</v>
      </c>
      <c r="S22" s="31">
        <f t="shared" si="5"/>
        <v>59.721214676814498</v>
      </c>
      <c r="T22" s="31">
        <f t="shared" si="5"/>
        <v>60.975425852117461</v>
      </c>
      <c r="U22" s="31">
        <f t="shared" si="5"/>
        <v>61.073634464451956</v>
      </c>
      <c r="V22" s="31">
        <f t="shared" si="5"/>
        <v>64.734212412033941</v>
      </c>
    </row>
    <row r="23" spans="2:22" x14ac:dyDescent="0.2">
      <c r="B23" s="2" t="s">
        <v>11</v>
      </c>
      <c r="C23" s="31">
        <f>C3*C$16</f>
        <v>25.931166596651359</v>
      </c>
      <c r="D23" s="31">
        <f t="shared" si="5"/>
        <v>25.519670055049929</v>
      </c>
      <c r="E23" s="31">
        <f t="shared" si="5"/>
        <v>26.549398589405204</v>
      </c>
      <c r="F23" s="31">
        <f t="shared" si="5"/>
        <v>28.069661654369135</v>
      </c>
      <c r="G23" s="31">
        <f t="shared" si="5"/>
        <v>29.436353542169702</v>
      </c>
      <c r="H23" s="31">
        <f t="shared" si="5"/>
        <v>31.525862205431093</v>
      </c>
      <c r="I23" s="31">
        <f t="shared" si="5"/>
        <v>36.34160854139791</v>
      </c>
      <c r="J23" s="31">
        <f t="shared" si="5"/>
        <v>40.768712123821423</v>
      </c>
      <c r="K23" s="31">
        <f t="shared" si="5"/>
        <v>44.842530830158488</v>
      </c>
      <c r="L23" s="31">
        <f t="shared" si="5"/>
        <v>45.871280855604617</v>
      </c>
      <c r="M23" s="31">
        <f t="shared" si="5"/>
        <v>47.476765143536653</v>
      </c>
      <c r="N23" s="31">
        <f t="shared" si="5"/>
        <v>48.961557544494681</v>
      </c>
      <c r="O23" s="31">
        <f t="shared" si="5"/>
        <v>50.074159621043897</v>
      </c>
      <c r="P23" s="31">
        <f t="shared" si="5"/>
        <v>52.335231038131823</v>
      </c>
      <c r="Q23" s="31">
        <f t="shared" si="5"/>
        <v>54.822892649254605</v>
      </c>
      <c r="R23" s="31">
        <f t="shared" si="5"/>
        <v>54.787041007367833</v>
      </c>
      <c r="S23" s="31">
        <f t="shared" si="5"/>
        <v>57.258619215008032</v>
      </c>
      <c r="T23" s="31">
        <f t="shared" si="5"/>
        <v>58.932955691079549</v>
      </c>
      <c r="U23" s="31">
        <f t="shared" si="5"/>
        <v>60.348741793705649</v>
      </c>
      <c r="V23" s="31">
        <f t="shared" si="5"/>
        <v>62.687175715636961</v>
      </c>
    </row>
    <row r="24" spans="2:22" x14ac:dyDescent="0.2">
      <c r="B24" s="2" t="s">
        <v>12</v>
      </c>
      <c r="C24" s="31">
        <f>C4*C$16</f>
        <v>25.361794919588849</v>
      </c>
      <c r="D24" s="31">
        <f t="shared" ref="D24:V24" si="6">D4*D$16</f>
        <v>25.020483873131223</v>
      </c>
      <c r="E24" s="31">
        <f t="shared" si="6"/>
        <v>25.698246476797884</v>
      </c>
      <c r="F24" s="31">
        <f t="shared" si="6"/>
        <v>27.270877773800308</v>
      </c>
      <c r="G24" s="31">
        <f t="shared" si="6"/>
        <v>28.630318234945339</v>
      </c>
      <c r="H24" s="31">
        <f t="shared" si="6"/>
        <v>30.48055919824175</v>
      </c>
      <c r="I24" s="31">
        <f t="shared" si="6"/>
        <v>35.695127237222906</v>
      </c>
      <c r="J24" s="31">
        <f t="shared" si="6"/>
        <v>40.118987928474724</v>
      </c>
      <c r="K24" s="31">
        <f t="shared" si="6"/>
        <v>43.787712690551238</v>
      </c>
      <c r="L24" s="31">
        <f t="shared" si="6"/>
        <v>44.757499755693345</v>
      </c>
      <c r="M24" s="31">
        <f t="shared" si="6"/>
        <v>46.739195895369853</v>
      </c>
      <c r="N24" s="31">
        <f t="shared" si="6"/>
        <v>48.395800500167347</v>
      </c>
      <c r="O24" s="31">
        <f t="shared" si="6"/>
        <v>49.364996054639292</v>
      </c>
      <c r="P24" s="31">
        <f t="shared" si="6"/>
        <v>51.165938487428178</v>
      </c>
      <c r="Q24" s="31">
        <f t="shared" si="6"/>
        <v>53.043566762723458</v>
      </c>
      <c r="R24" s="31">
        <f t="shared" si="6"/>
        <v>54.007550586531302</v>
      </c>
      <c r="S24" s="31">
        <f t="shared" si="6"/>
        <v>55.861401931713594</v>
      </c>
      <c r="T24" s="31">
        <f t="shared" si="6"/>
        <v>58.233979508976155</v>
      </c>
      <c r="U24" s="31">
        <f t="shared" si="6"/>
        <v>58.804777483179095</v>
      </c>
      <c r="V24" s="31">
        <f t="shared" si="6"/>
        <v>61.086174432163425</v>
      </c>
    </row>
    <row r="25" spans="2:22" x14ac:dyDescent="0.2">
      <c r="B25" s="2" t="s">
        <v>5</v>
      </c>
      <c r="C25" s="31">
        <f>AVERAGE(C$34:C$133)*C$16</f>
        <v>24.756280518678022</v>
      </c>
      <c r="D25" s="31">
        <f t="shared" ref="D25:V25" si="7">AVERAGE(D$34:D$133)*D$16</f>
        <v>24.470889674803068</v>
      </c>
      <c r="E25" s="31">
        <f>AVERAGE(E$34:E$133)*E$16</f>
        <v>25.18151152559367</v>
      </c>
      <c r="F25" s="31">
        <f t="shared" si="7"/>
        <v>26.406606818064184</v>
      </c>
      <c r="G25" s="31">
        <f t="shared" si="7"/>
        <v>27.938273362850094</v>
      </c>
      <c r="H25" s="31">
        <f t="shared" si="7"/>
        <v>29.778329998540197</v>
      </c>
      <c r="I25" s="31">
        <f t="shared" si="7"/>
        <v>34.665956732077824</v>
      </c>
      <c r="J25" s="31">
        <f>AVERAGE(J$34:J$133)*J$16</f>
        <v>39.497701509459311</v>
      </c>
      <c r="K25" s="31">
        <f t="shared" si="7"/>
        <v>42.534690819872601</v>
      </c>
      <c r="L25" s="31">
        <f t="shared" si="7"/>
        <v>43.423133549055031</v>
      </c>
      <c r="M25" s="31">
        <f t="shared" si="7"/>
        <v>45.385245700119654</v>
      </c>
      <c r="N25" s="31">
        <f t="shared" si="7"/>
        <v>47.147363289018358</v>
      </c>
      <c r="O25" s="31">
        <f t="shared" si="7"/>
        <v>48.076001124787936</v>
      </c>
      <c r="P25" s="31">
        <f t="shared" si="7"/>
        <v>50.078771837502025</v>
      </c>
      <c r="Q25" s="31">
        <f t="shared" si="7"/>
        <v>51.724589724742522</v>
      </c>
      <c r="R25" s="31">
        <f t="shared" si="7"/>
        <v>53.02337764702613</v>
      </c>
      <c r="S25" s="31">
        <f t="shared" si="7"/>
        <v>54.580983280694525</v>
      </c>
      <c r="T25" s="31">
        <f t="shared" si="7"/>
        <v>56.141542375884306</v>
      </c>
      <c r="U25" s="31">
        <f t="shared" si="7"/>
        <v>57.080446177411716</v>
      </c>
      <c r="V25" s="31">
        <f t="shared" si="7"/>
        <v>59.076356584791867</v>
      </c>
    </row>
    <row r="26" spans="2:22" x14ac:dyDescent="0.2">
      <c r="B26" s="2" t="s">
        <v>13</v>
      </c>
      <c r="C26" s="31">
        <f>C6*C$16</f>
        <v>24.124030404235562</v>
      </c>
      <c r="D26" s="31">
        <f t="shared" ref="D26:V26" si="8">D6*D$16</f>
        <v>23.962160227641807</v>
      </c>
      <c r="E26" s="31">
        <f t="shared" si="8"/>
        <v>24.552464786749571</v>
      </c>
      <c r="F26" s="31">
        <f t="shared" si="8"/>
        <v>25.382843147001253</v>
      </c>
      <c r="G26" s="31">
        <f t="shared" si="8"/>
        <v>27.212422503866073</v>
      </c>
      <c r="H26" s="31">
        <f t="shared" si="8"/>
        <v>29.214878918881446</v>
      </c>
      <c r="I26" s="31">
        <f t="shared" si="8"/>
        <v>33.60662865403021</v>
      </c>
      <c r="J26" s="31">
        <f t="shared" si="8"/>
        <v>38.795841390838589</v>
      </c>
      <c r="K26" s="31">
        <f t="shared" si="8"/>
        <v>41.384598783784696</v>
      </c>
      <c r="L26" s="31">
        <f t="shared" si="8"/>
        <v>41.826496861190023</v>
      </c>
      <c r="M26" s="31">
        <f t="shared" si="8"/>
        <v>44.220113232400173</v>
      </c>
      <c r="N26" s="31">
        <f t="shared" si="8"/>
        <v>46.16813213812847</v>
      </c>
      <c r="O26" s="31">
        <f t="shared" si="8"/>
        <v>46.840854547097479</v>
      </c>
      <c r="P26" s="31">
        <f t="shared" si="8"/>
        <v>48.699657625665679</v>
      </c>
      <c r="Q26" s="31">
        <f t="shared" si="8"/>
        <v>50.276301212449731</v>
      </c>
      <c r="R26" s="31">
        <f t="shared" si="8"/>
        <v>52.085337814060253</v>
      </c>
      <c r="S26" s="31">
        <f t="shared" si="8"/>
        <v>53.064238425118255</v>
      </c>
      <c r="T26" s="31">
        <f t="shared" si="8"/>
        <v>54.486456604927795</v>
      </c>
      <c r="U26" s="31">
        <f t="shared" si="8"/>
        <v>55.337279077837543</v>
      </c>
      <c r="V26" s="31">
        <f t="shared" si="8"/>
        <v>56.714436610132395</v>
      </c>
    </row>
    <row r="27" spans="2:22" x14ac:dyDescent="0.2">
      <c r="B27" s="2" t="s">
        <v>14</v>
      </c>
      <c r="C27" s="31">
        <f>C7*C$16</f>
        <v>23.460588624006199</v>
      </c>
      <c r="D27" s="31">
        <f t="shared" ref="D27:V28" si="9">D7*D$16</f>
        <v>23.510690371935919</v>
      </c>
      <c r="E27" s="31">
        <f t="shared" si="9"/>
        <v>23.897732392436247</v>
      </c>
      <c r="F27" s="31">
        <f t="shared" si="9"/>
        <v>24.792667288134695</v>
      </c>
      <c r="G27" s="31">
        <f t="shared" si="9"/>
        <v>26.284853276834909</v>
      </c>
      <c r="H27" s="31">
        <f t="shared" si="9"/>
        <v>28.190422410410989</v>
      </c>
      <c r="I27" s="31">
        <f t="shared" si="9"/>
        <v>33.131733540507554</v>
      </c>
      <c r="J27" s="31">
        <f t="shared" si="9"/>
        <v>38.06317368119231</v>
      </c>
      <c r="K27" s="31">
        <f t="shared" si="9"/>
        <v>40.138382191426125</v>
      </c>
      <c r="L27" s="31">
        <f t="shared" si="9"/>
        <v>41.20772958346155</v>
      </c>
      <c r="M27" s="31">
        <f t="shared" si="9"/>
        <v>43.14666629583742</v>
      </c>
      <c r="N27" s="31">
        <f t="shared" si="9"/>
        <v>45.203987841753971</v>
      </c>
      <c r="O27" s="31">
        <f t="shared" si="9"/>
        <v>45.958606991604292</v>
      </c>
      <c r="P27" s="31">
        <f t="shared" si="9"/>
        <v>48.058674985451262</v>
      </c>
      <c r="Q27" s="31">
        <f t="shared" si="9"/>
        <v>49.076290730835701</v>
      </c>
      <c r="R27" s="31">
        <f t="shared" si="9"/>
        <v>51.361525280426335</v>
      </c>
      <c r="S27" s="31">
        <f t="shared" si="9"/>
        <v>52.428395403619028</v>
      </c>
      <c r="T27" s="31">
        <f t="shared" si="9"/>
        <v>52.67866278454791</v>
      </c>
      <c r="U27" s="31">
        <f t="shared" si="9"/>
        <v>54.332703408141882</v>
      </c>
      <c r="V27" s="31">
        <f t="shared" si="9"/>
        <v>55.710118461827967</v>
      </c>
    </row>
    <row r="28" spans="2:22" x14ac:dyDescent="0.2">
      <c r="B28" s="2" t="s">
        <v>48</v>
      </c>
      <c r="C28" s="31">
        <f>C8*C$16</f>
        <v>22.64663467870988</v>
      </c>
      <c r="D28" s="31">
        <f t="shared" si="9"/>
        <v>22.381648684008024</v>
      </c>
      <c r="E28" s="31">
        <f t="shared" si="9"/>
        <v>23.330885231051909</v>
      </c>
      <c r="F28" s="31">
        <f t="shared" si="9"/>
        <v>24.406874478378977</v>
      </c>
      <c r="G28" s="31">
        <f t="shared" si="9"/>
        <v>25.560678747779253</v>
      </c>
      <c r="H28" s="31">
        <f t="shared" si="9"/>
        <v>26.375585793370586</v>
      </c>
      <c r="I28" s="31">
        <f t="shared" si="9"/>
        <v>32.407258513308761</v>
      </c>
      <c r="J28" s="31">
        <f t="shared" si="9"/>
        <v>36.724228378927684</v>
      </c>
      <c r="K28" s="31">
        <f t="shared" si="9"/>
        <v>39.363005792835793</v>
      </c>
      <c r="L28" s="31">
        <f t="shared" si="9"/>
        <v>40.399641229880707</v>
      </c>
      <c r="M28" s="31">
        <f t="shared" si="9"/>
        <v>41.709654456024452</v>
      </c>
      <c r="N28" s="31">
        <f t="shared" si="9"/>
        <v>42.4369644307897</v>
      </c>
      <c r="O28" s="31">
        <f t="shared" si="9"/>
        <v>44.713363847883663</v>
      </c>
      <c r="P28" s="31">
        <f t="shared" si="9"/>
        <v>46.244894420719525</v>
      </c>
      <c r="Q28" s="31">
        <f t="shared" si="9"/>
        <v>47.684899267240134</v>
      </c>
      <c r="R28" s="31">
        <f t="shared" si="9"/>
        <v>49.604755372785895</v>
      </c>
      <c r="S28" s="31">
        <f t="shared" si="9"/>
        <v>50.045484990000453</v>
      </c>
      <c r="T28" s="31">
        <f t="shared" si="9"/>
        <v>52.0431278141535</v>
      </c>
      <c r="U28" s="31">
        <f t="shared" si="9"/>
        <v>52.449124027462531</v>
      </c>
      <c r="V28" s="31">
        <f t="shared" si="9"/>
        <v>54.045313437168048</v>
      </c>
    </row>
    <row r="30" spans="2:22" x14ac:dyDescent="0.2">
      <c r="B30" s="2" t="s">
        <v>3</v>
      </c>
      <c r="C30" s="2" t="s">
        <v>6</v>
      </c>
      <c r="F30" s="32"/>
    </row>
    <row r="31" spans="2:22" x14ac:dyDescent="0.2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2:22" x14ac:dyDescent="0.2">
      <c r="B32" s="2" t="s">
        <v>4</v>
      </c>
      <c r="C32" s="2" t="s">
        <v>0</v>
      </c>
    </row>
    <row r="33" spans="1:25" ht="51" x14ac:dyDescent="0.2">
      <c r="B33" s="2" t="s">
        <v>44</v>
      </c>
      <c r="C33" s="2">
        <v>2017</v>
      </c>
      <c r="D33" s="2">
        <f>C33+1</f>
        <v>2018</v>
      </c>
      <c r="E33" s="2">
        <f t="shared" ref="E33:V33" si="10">D33+1</f>
        <v>2019</v>
      </c>
      <c r="F33" s="2">
        <f t="shared" si="10"/>
        <v>2020</v>
      </c>
      <c r="G33" s="2">
        <f t="shared" si="10"/>
        <v>2021</v>
      </c>
      <c r="H33" s="2">
        <f t="shared" si="10"/>
        <v>2022</v>
      </c>
      <c r="I33" s="2">
        <f t="shared" si="10"/>
        <v>2023</v>
      </c>
      <c r="J33" s="2">
        <f t="shared" si="10"/>
        <v>2024</v>
      </c>
      <c r="K33" s="2">
        <f t="shared" si="10"/>
        <v>2025</v>
      </c>
      <c r="L33" s="2">
        <f t="shared" si="10"/>
        <v>2026</v>
      </c>
      <c r="M33" s="2">
        <f t="shared" si="10"/>
        <v>2027</v>
      </c>
      <c r="N33" s="2">
        <f t="shared" si="10"/>
        <v>2028</v>
      </c>
      <c r="O33" s="2">
        <f t="shared" si="10"/>
        <v>2029</v>
      </c>
      <c r="P33" s="2">
        <f t="shared" si="10"/>
        <v>2030</v>
      </c>
      <c r="Q33" s="2">
        <f t="shared" si="10"/>
        <v>2031</v>
      </c>
      <c r="R33" s="2">
        <f t="shared" si="10"/>
        <v>2032</v>
      </c>
      <c r="S33" s="2">
        <f t="shared" si="10"/>
        <v>2033</v>
      </c>
      <c r="T33" s="2">
        <f t="shared" si="10"/>
        <v>2034</v>
      </c>
      <c r="U33" s="2">
        <f t="shared" si="10"/>
        <v>2035</v>
      </c>
      <c r="V33" s="2">
        <f t="shared" si="10"/>
        <v>2036</v>
      </c>
      <c r="W33" s="34" t="s">
        <v>53</v>
      </c>
      <c r="X33" s="35" t="s">
        <v>5</v>
      </c>
      <c r="Y33" s="34" t="s">
        <v>45</v>
      </c>
    </row>
    <row r="34" spans="1:25" x14ac:dyDescent="0.2">
      <c r="A34" s="2">
        <f>X34</f>
        <v>1.0180999999999998</v>
      </c>
      <c r="B34" s="2">
        <f>'MidC Shocks'!AG5</f>
        <v>18</v>
      </c>
      <c r="C34" s="27">
        <f>'MidC Shocks'!AH5</f>
        <v>1.0029999999999999</v>
      </c>
      <c r="D34" s="27">
        <f>'MidC Shocks'!AI5</f>
        <v>1.0409999999999999</v>
      </c>
      <c r="E34" s="27">
        <f>'MidC Shocks'!AJ5</f>
        <v>1.002</v>
      </c>
      <c r="F34" s="27">
        <f>'MidC Shocks'!AK5</f>
        <v>1.0629999999999999</v>
      </c>
      <c r="G34" s="27">
        <f>'MidC Shocks'!AL5</f>
        <v>1</v>
      </c>
      <c r="H34" s="27">
        <f>'MidC Shocks'!AM5</f>
        <v>0.98499999999999999</v>
      </c>
      <c r="I34" s="27">
        <f>'MidC Shocks'!AN5</f>
        <v>1.054</v>
      </c>
      <c r="J34" s="27">
        <f>'MidC Shocks'!AO5</f>
        <v>1.01</v>
      </c>
      <c r="K34" s="27">
        <f>'MidC Shocks'!AP5</f>
        <v>1.002</v>
      </c>
      <c r="L34" s="27">
        <f>'MidC Shocks'!AQ5</f>
        <v>1.0029999999999999</v>
      </c>
      <c r="M34" s="27">
        <f>'MidC Shocks'!AR5</f>
        <v>1.0389999999999999</v>
      </c>
      <c r="N34" s="27">
        <f>'MidC Shocks'!AS5</f>
        <v>1.0269999999999999</v>
      </c>
      <c r="O34" s="27">
        <f>'MidC Shocks'!AT5</f>
        <v>0.97</v>
      </c>
      <c r="P34" s="27">
        <f>'MidC Shocks'!AU5</f>
        <v>1.0269999999999999</v>
      </c>
      <c r="Q34" s="27">
        <f>'MidC Shocks'!AV5</f>
        <v>1.0109999999999999</v>
      </c>
      <c r="R34" s="27">
        <f>'MidC Shocks'!AW5</f>
        <v>0.94099999999999995</v>
      </c>
      <c r="S34" s="27">
        <f>'MidC Shocks'!AX5</f>
        <v>1.083</v>
      </c>
      <c r="T34" s="27">
        <f>'MidC Shocks'!AY5</f>
        <v>1.056</v>
      </c>
      <c r="U34" s="27">
        <f>'MidC Shocks'!AZ5</f>
        <v>1.014</v>
      </c>
      <c r="V34" s="27">
        <f>'MidC Shocks'!BA5</f>
        <v>1.0309999999999999</v>
      </c>
      <c r="W34" s="19">
        <f>'MidC Shocks'!BB5</f>
        <v>14</v>
      </c>
      <c r="X34" s="36">
        <f>'MidC Shocks'!BC5</f>
        <v>1.0180999999999998</v>
      </c>
      <c r="Y34" s="37">
        <f>'MidC Shocks'!BD5</f>
        <v>1</v>
      </c>
    </row>
    <row r="35" spans="1:25" x14ac:dyDescent="0.2">
      <c r="A35" s="2">
        <f t="shared" ref="A35:A83" si="11">X35</f>
        <v>1.0126999999999999</v>
      </c>
      <c r="B35" s="2">
        <f>'MidC Shocks'!AG6</f>
        <v>6</v>
      </c>
      <c r="C35" s="27">
        <f>'MidC Shocks'!AH6</f>
        <v>1.052</v>
      </c>
      <c r="D35" s="27">
        <f>'MidC Shocks'!AI6</f>
        <v>1.016</v>
      </c>
      <c r="E35" s="27">
        <f>'MidC Shocks'!AJ6</f>
        <v>1.0069999999999999</v>
      </c>
      <c r="F35" s="27">
        <f>'MidC Shocks'!AK6</f>
        <v>1.024</v>
      </c>
      <c r="G35" s="27">
        <f>'MidC Shocks'!AL6</f>
        <v>1.046</v>
      </c>
      <c r="H35" s="27">
        <f>'MidC Shocks'!AM6</f>
        <v>1.0640000000000001</v>
      </c>
      <c r="I35" s="27">
        <f>'MidC Shocks'!AN6</f>
        <v>1.008</v>
      </c>
      <c r="J35" s="27">
        <f>'MidC Shocks'!AO6</f>
        <v>1.075</v>
      </c>
      <c r="K35" s="27">
        <f>'MidC Shocks'!AP6</f>
        <v>1.0649999999999999</v>
      </c>
      <c r="L35" s="27">
        <f>'MidC Shocks'!AQ6</f>
        <v>0.94699999999999995</v>
      </c>
      <c r="M35" s="27">
        <f>'MidC Shocks'!AR6</f>
        <v>0.99</v>
      </c>
      <c r="N35" s="27">
        <f>'MidC Shocks'!AS6</f>
        <v>0.98199999999999998</v>
      </c>
      <c r="O35" s="27">
        <f>'MidC Shocks'!AT6</f>
        <v>0.99099999999999999</v>
      </c>
      <c r="P35" s="27">
        <f>'MidC Shocks'!AU6</f>
        <v>1.046</v>
      </c>
      <c r="Q35" s="27">
        <f>'MidC Shocks'!AV6</f>
        <v>0.98099999999999998</v>
      </c>
      <c r="R35" s="27">
        <f>'MidC Shocks'!AW6</f>
        <v>0.99099999999999999</v>
      </c>
      <c r="S35" s="27">
        <f>'MidC Shocks'!AX6</f>
        <v>0.98299999999999998</v>
      </c>
      <c r="T35" s="27">
        <f>'MidC Shocks'!AY6</f>
        <v>0.98199999999999998</v>
      </c>
      <c r="U35" s="27">
        <f>'MidC Shocks'!AZ6</f>
        <v>0.96899999999999997</v>
      </c>
      <c r="V35" s="27">
        <f>'MidC Shocks'!BA6</f>
        <v>1.0349999999999999</v>
      </c>
      <c r="W35" s="19">
        <f>'MidC Shocks'!BB6</f>
        <v>13</v>
      </c>
      <c r="X35" s="36">
        <f>'MidC Shocks'!BC6</f>
        <v>1.0126999999999999</v>
      </c>
      <c r="Y35" s="37">
        <f>'MidC Shocks'!BD6</f>
        <v>2</v>
      </c>
    </row>
    <row r="36" spans="1:25" x14ac:dyDescent="0.2">
      <c r="A36" s="2">
        <f t="shared" si="11"/>
        <v>1.0126999999999999</v>
      </c>
      <c r="B36" s="2">
        <f>'MidC Shocks'!AG7</f>
        <v>22</v>
      </c>
      <c r="C36" s="27">
        <f>'MidC Shocks'!AH7</f>
        <v>0.98799999999999999</v>
      </c>
      <c r="D36" s="27">
        <f>'MidC Shocks'!AI7</f>
        <v>1.028</v>
      </c>
      <c r="E36" s="27">
        <f>'MidC Shocks'!AJ7</f>
        <v>1.0309999999999999</v>
      </c>
      <c r="F36" s="27">
        <f>'MidC Shocks'!AK7</f>
        <v>1.097</v>
      </c>
      <c r="G36" s="27">
        <f>'MidC Shocks'!AL7</f>
        <v>0.97399999999999998</v>
      </c>
      <c r="H36" s="27">
        <f>'MidC Shocks'!AM7</f>
        <v>1.1279999999999999</v>
      </c>
      <c r="I36" s="27">
        <f>'MidC Shocks'!AN7</f>
        <v>0.93</v>
      </c>
      <c r="J36" s="27">
        <f>'MidC Shocks'!AO7</f>
        <v>1.002</v>
      </c>
      <c r="K36" s="27">
        <f>'MidC Shocks'!AP7</f>
        <v>0.99299999999999999</v>
      </c>
      <c r="L36" s="27">
        <f>'MidC Shocks'!AQ7</f>
        <v>1.0740000000000001</v>
      </c>
      <c r="M36" s="27">
        <f>'MidC Shocks'!AR7</f>
        <v>1.0549999999999999</v>
      </c>
      <c r="N36" s="27">
        <f>'MidC Shocks'!AS7</f>
        <v>0.997</v>
      </c>
      <c r="O36" s="27">
        <f>'MidC Shocks'!AT7</f>
        <v>1.0329999999999999</v>
      </c>
      <c r="P36" s="27">
        <f>'MidC Shocks'!AU7</f>
        <v>0.96</v>
      </c>
      <c r="Q36" s="27">
        <f>'MidC Shocks'!AV7</f>
        <v>0.96299999999999997</v>
      </c>
      <c r="R36" s="27">
        <f>'MidC Shocks'!AW7</f>
        <v>0.97199999999999998</v>
      </c>
      <c r="S36" s="27">
        <f>'MidC Shocks'!AX7</f>
        <v>0.95699999999999996</v>
      </c>
      <c r="T36" s="27">
        <f>'MidC Shocks'!AY7</f>
        <v>1.0900000000000001</v>
      </c>
      <c r="U36" s="27">
        <f>'MidC Shocks'!AZ7</f>
        <v>1.016</v>
      </c>
      <c r="V36" s="27">
        <f>'MidC Shocks'!BA7</f>
        <v>0.96599999999999997</v>
      </c>
      <c r="W36" s="19">
        <f>'MidC Shocks'!BB7</f>
        <v>36</v>
      </c>
      <c r="X36" s="36">
        <f>'MidC Shocks'!BC7</f>
        <v>1.0126999999999999</v>
      </c>
      <c r="Y36" s="37">
        <f>'MidC Shocks'!BD7</f>
        <v>2</v>
      </c>
    </row>
    <row r="37" spans="1:25" x14ac:dyDescent="0.2">
      <c r="A37" s="2">
        <f t="shared" si="11"/>
        <v>1.0117999999999998</v>
      </c>
      <c r="B37" s="2">
        <f>'MidC Shocks'!AG8</f>
        <v>29</v>
      </c>
      <c r="C37" s="27">
        <f>'MidC Shocks'!AH8</f>
        <v>1.1259999999999999</v>
      </c>
      <c r="D37" s="27">
        <f>'MidC Shocks'!AI8</f>
        <v>1.014</v>
      </c>
      <c r="E37" s="27">
        <f>'MidC Shocks'!AJ8</f>
        <v>1.032</v>
      </c>
      <c r="F37" s="27">
        <f>'MidC Shocks'!AK8</f>
        <v>1.0049999999999999</v>
      </c>
      <c r="G37" s="27">
        <f>'MidC Shocks'!AL8</f>
        <v>0.94299999999999995</v>
      </c>
      <c r="H37" s="27">
        <f>'MidC Shocks'!AM8</f>
        <v>0.90300000000000002</v>
      </c>
      <c r="I37" s="27">
        <f>'MidC Shocks'!AN8</f>
        <v>1.0209999999999999</v>
      </c>
      <c r="J37" s="27">
        <f>'MidC Shocks'!AO8</f>
        <v>1.012</v>
      </c>
      <c r="K37" s="27">
        <f>'MidC Shocks'!AP8</f>
        <v>0.93500000000000005</v>
      </c>
      <c r="L37" s="27">
        <f>'MidC Shocks'!AQ8</f>
        <v>0.99399999999999999</v>
      </c>
      <c r="M37" s="27">
        <f>'MidC Shocks'!AR8</f>
        <v>1.056</v>
      </c>
      <c r="N37" s="27">
        <f>'MidC Shocks'!AS8</f>
        <v>1.0920000000000001</v>
      </c>
      <c r="O37" s="27">
        <f>'MidC Shocks'!AT8</f>
        <v>0.96799999999999997</v>
      </c>
      <c r="P37" s="27">
        <f>'MidC Shocks'!AU8</f>
        <v>1.008</v>
      </c>
      <c r="Q37" s="27">
        <f>'MidC Shocks'!AV8</f>
        <v>1.0580000000000001</v>
      </c>
      <c r="R37" s="27">
        <f>'MidC Shocks'!AW8</f>
        <v>1.0189999999999999</v>
      </c>
      <c r="S37" s="27">
        <f>'MidC Shocks'!AX8</f>
        <v>0.97</v>
      </c>
      <c r="T37" s="27">
        <f>'MidC Shocks'!AY8</f>
        <v>1.002</v>
      </c>
      <c r="U37" s="27">
        <f>'MidC Shocks'!AZ8</f>
        <v>1.022</v>
      </c>
      <c r="V37" s="27">
        <f>'MidC Shocks'!BA8</f>
        <v>1.056</v>
      </c>
      <c r="W37" s="19">
        <f>'MidC Shocks'!BB8</f>
        <v>7</v>
      </c>
      <c r="X37" s="36">
        <f>'MidC Shocks'!BC8</f>
        <v>1.0117999999999998</v>
      </c>
      <c r="Y37" s="37">
        <f>'MidC Shocks'!BD8</f>
        <v>4</v>
      </c>
    </row>
    <row r="38" spans="1:25" x14ac:dyDescent="0.2">
      <c r="A38" s="2">
        <f t="shared" si="11"/>
        <v>1.0117499999999999</v>
      </c>
      <c r="B38" s="2">
        <f>'MidC Shocks'!AG9</f>
        <v>4</v>
      </c>
      <c r="C38" s="27">
        <f>'MidC Shocks'!AH9</f>
        <v>1.026</v>
      </c>
      <c r="D38" s="27">
        <f>'MidC Shocks'!AI9</f>
        <v>0.99</v>
      </c>
      <c r="E38" s="27">
        <f>'MidC Shocks'!AJ9</f>
        <v>1.004</v>
      </c>
      <c r="F38" s="27">
        <f>'MidC Shocks'!AK9</f>
        <v>1.0289999999999999</v>
      </c>
      <c r="G38" s="27">
        <f>'MidC Shocks'!AL9</f>
        <v>0.97399999999999998</v>
      </c>
      <c r="H38" s="27">
        <f>'MidC Shocks'!AM9</f>
        <v>0.95899999999999996</v>
      </c>
      <c r="I38" s="27">
        <f>'MidC Shocks'!AN9</f>
        <v>1.0169999999999999</v>
      </c>
      <c r="J38" s="27">
        <f>'MidC Shocks'!AO9</f>
        <v>0.999</v>
      </c>
      <c r="K38" s="27">
        <f>'MidC Shocks'!AP9</f>
        <v>1.0589999999999999</v>
      </c>
      <c r="L38" s="27">
        <f>'MidC Shocks'!AQ9</f>
        <v>1.024</v>
      </c>
      <c r="M38" s="27">
        <f>'MidC Shocks'!AR9</f>
        <v>0.98399999999999999</v>
      </c>
      <c r="N38" s="27">
        <f>'MidC Shocks'!AS9</f>
        <v>0.95099999999999996</v>
      </c>
      <c r="O38" s="27">
        <f>'MidC Shocks'!AT9</f>
        <v>1.0249999999999999</v>
      </c>
      <c r="P38" s="27">
        <f>'MidC Shocks'!AU9</f>
        <v>1.012</v>
      </c>
      <c r="Q38" s="27">
        <f>'MidC Shocks'!AV9</f>
        <v>0.99199999999999999</v>
      </c>
      <c r="R38" s="27">
        <f>'MidC Shocks'!AW9</f>
        <v>1.016</v>
      </c>
      <c r="S38" s="27">
        <f>'MidC Shocks'!AX9</f>
        <v>1.105</v>
      </c>
      <c r="T38" s="27">
        <f>'MidC Shocks'!AY9</f>
        <v>1.0820000000000001</v>
      </c>
      <c r="U38" s="27">
        <f>'MidC Shocks'!AZ9</f>
        <v>0.97299999999999998</v>
      </c>
      <c r="V38" s="27">
        <f>'MidC Shocks'!BA9</f>
        <v>1.014</v>
      </c>
      <c r="W38" s="19">
        <f>'MidC Shocks'!BB9</f>
        <v>22</v>
      </c>
      <c r="X38" s="36">
        <f>'MidC Shocks'!BC9</f>
        <v>1.0117499999999999</v>
      </c>
      <c r="Y38" s="37">
        <f>'MidC Shocks'!BD9</f>
        <v>5</v>
      </c>
    </row>
    <row r="39" spans="1:25" x14ac:dyDescent="0.2">
      <c r="A39" s="2">
        <f t="shared" si="11"/>
        <v>1.01125</v>
      </c>
      <c r="B39" s="2">
        <f>'MidC Shocks'!AG10</f>
        <v>16</v>
      </c>
      <c r="C39" s="27">
        <f>'MidC Shocks'!AH10</f>
        <v>0.95299999999999996</v>
      </c>
      <c r="D39" s="27">
        <f>'MidC Shocks'!AI10</f>
        <v>0.97399999999999998</v>
      </c>
      <c r="E39" s="27">
        <f>'MidC Shocks'!AJ10</f>
        <v>1.0629999999999999</v>
      </c>
      <c r="F39" s="27">
        <f>'MidC Shocks'!AK10</f>
        <v>1.0189999999999999</v>
      </c>
      <c r="G39" s="27">
        <f>'MidC Shocks'!AL10</f>
        <v>1.024</v>
      </c>
      <c r="H39" s="27">
        <f>'MidC Shocks'!AM10</f>
        <v>0.99199999999999999</v>
      </c>
      <c r="I39" s="27">
        <f>'MidC Shocks'!AN10</f>
        <v>1.048</v>
      </c>
      <c r="J39" s="27">
        <f>'MidC Shocks'!AO10</f>
        <v>1.0409999999999999</v>
      </c>
      <c r="K39" s="27">
        <f>'MidC Shocks'!AP10</f>
        <v>0.97699999999999998</v>
      </c>
      <c r="L39" s="27">
        <f>'MidC Shocks'!AQ10</f>
        <v>1.06</v>
      </c>
      <c r="M39" s="27">
        <f>'MidC Shocks'!AR10</f>
        <v>0.98499999999999999</v>
      </c>
      <c r="N39" s="27">
        <f>'MidC Shocks'!AS10</f>
        <v>0.96199999999999997</v>
      </c>
      <c r="O39" s="27">
        <f>'MidC Shocks'!AT10</f>
        <v>1.034</v>
      </c>
      <c r="P39" s="27">
        <f>'MidC Shocks'!AU10</f>
        <v>0.98399999999999999</v>
      </c>
      <c r="Q39" s="27">
        <f>'MidC Shocks'!AV10</f>
        <v>1.006</v>
      </c>
      <c r="R39" s="27">
        <f>'MidC Shocks'!AW10</f>
        <v>1.004</v>
      </c>
      <c r="S39" s="27">
        <f>'MidC Shocks'!AX10</f>
        <v>0.94299999999999995</v>
      </c>
      <c r="T39" s="27">
        <f>'MidC Shocks'!AY10</f>
        <v>1.0640000000000001</v>
      </c>
      <c r="U39" s="27">
        <f>'MidC Shocks'!AZ10</f>
        <v>1.02</v>
      </c>
      <c r="V39" s="27">
        <f>'MidC Shocks'!BA10</f>
        <v>1.0720000000000001</v>
      </c>
      <c r="W39" s="19">
        <f>'MidC Shocks'!BB10</f>
        <v>3</v>
      </c>
      <c r="X39" s="36">
        <f>'MidC Shocks'!BC10</f>
        <v>1.01125</v>
      </c>
      <c r="Y39" s="37">
        <f>'MidC Shocks'!BD10</f>
        <v>6</v>
      </c>
    </row>
    <row r="40" spans="1:25" x14ac:dyDescent="0.2">
      <c r="A40" s="2">
        <f t="shared" si="11"/>
        <v>1.0101</v>
      </c>
      <c r="B40" s="2">
        <f>'MidC Shocks'!AG11</f>
        <v>45</v>
      </c>
      <c r="C40" s="27">
        <f>'MidC Shocks'!AH11</f>
        <v>0.97099999999999997</v>
      </c>
      <c r="D40" s="27">
        <f>'MidC Shocks'!AI11</f>
        <v>0.98299999999999998</v>
      </c>
      <c r="E40" s="27">
        <f>'MidC Shocks'!AJ11</f>
        <v>1.0840000000000001</v>
      </c>
      <c r="F40" s="27">
        <f>'MidC Shocks'!AK11</f>
        <v>0.94699999999999995</v>
      </c>
      <c r="G40" s="27">
        <f>'MidC Shocks'!AL11</f>
        <v>1.1060000000000001</v>
      </c>
      <c r="H40" s="27">
        <f>'MidC Shocks'!AM11</f>
        <v>0.98799999999999999</v>
      </c>
      <c r="I40" s="27">
        <f>'MidC Shocks'!AN11</f>
        <v>0.96799999999999997</v>
      </c>
      <c r="J40" s="27">
        <f>'MidC Shocks'!AO11</f>
        <v>1.0069999999999999</v>
      </c>
      <c r="K40" s="27">
        <f>'MidC Shocks'!AP11</f>
        <v>0.94499999999999995</v>
      </c>
      <c r="L40" s="27">
        <f>'MidC Shocks'!AQ11</f>
        <v>1.048</v>
      </c>
      <c r="M40" s="27">
        <f>'MidC Shocks'!AR11</f>
        <v>1.0449999999999999</v>
      </c>
      <c r="N40" s="27">
        <f>'MidC Shocks'!AS11</f>
        <v>1.1100000000000001</v>
      </c>
      <c r="O40" s="27">
        <f>'MidC Shocks'!AT11</f>
        <v>1.008</v>
      </c>
      <c r="P40" s="27">
        <f>'MidC Shocks'!AU11</f>
        <v>0.95</v>
      </c>
      <c r="Q40" s="27">
        <f>'MidC Shocks'!AV11</f>
        <v>0.97899999999999998</v>
      </c>
      <c r="R40" s="27">
        <f>'MidC Shocks'!AW11</f>
        <v>1.07</v>
      </c>
      <c r="S40" s="27">
        <f>'MidC Shocks'!AX11</f>
        <v>0.97699999999999998</v>
      </c>
      <c r="T40" s="27">
        <f>'MidC Shocks'!AY11</f>
        <v>0.97499999999999998</v>
      </c>
      <c r="U40" s="27">
        <f>'MidC Shocks'!AZ11</f>
        <v>0.95799999999999996</v>
      </c>
      <c r="V40" s="27">
        <f>'MidC Shocks'!BA11</f>
        <v>1.083</v>
      </c>
      <c r="W40" s="19">
        <f>'MidC Shocks'!BB11</f>
        <v>2</v>
      </c>
      <c r="X40" s="36">
        <f>'MidC Shocks'!BC11</f>
        <v>1.0101</v>
      </c>
      <c r="Y40" s="37">
        <f>'MidC Shocks'!BD11</f>
        <v>7</v>
      </c>
    </row>
    <row r="41" spans="1:25" x14ac:dyDescent="0.2">
      <c r="A41" s="2">
        <f t="shared" si="11"/>
        <v>1.0085999999999999</v>
      </c>
      <c r="B41" s="2">
        <f>'MidC Shocks'!AG12</f>
        <v>10</v>
      </c>
      <c r="C41" s="27">
        <f>'MidC Shocks'!AH12</f>
        <v>0.97599999999999998</v>
      </c>
      <c r="D41" s="27">
        <f>'MidC Shocks'!AI12</f>
        <v>1.03</v>
      </c>
      <c r="E41" s="27">
        <f>'MidC Shocks'!AJ12</f>
        <v>0.94899999999999995</v>
      </c>
      <c r="F41" s="27">
        <f>'MidC Shocks'!AK12</f>
        <v>1.0029999999999999</v>
      </c>
      <c r="G41" s="27">
        <f>'MidC Shocks'!AL12</f>
        <v>0.95299999999999996</v>
      </c>
      <c r="H41" s="27">
        <f>'MidC Shocks'!AM12</f>
        <v>0.998</v>
      </c>
      <c r="I41" s="27">
        <f>'MidC Shocks'!AN12</f>
        <v>0.99</v>
      </c>
      <c r="J41" s="27">
        <f>'MidC Shocks'!AO12</f>
        <v>1.0149999999999999</v>
      </c>
      <c r="K41" s="27">
        <f>'MidC Shocks'!AP12</f>
        <v>1.079</v>
      </c>
      <c r="L41" s="27">
        <f>'MidC Shocks'!AQ12</f>
        <v>1.0109999999999999</v>
      </c>
      <c r="M41" s="27">
        <f>'MidC Shocks'!AR12</f>
        <v>1.0369999999999999</v>
      </c>
      <c r="N41" s="27">
        <f>'MidC Shocks'!AS12</f>
        <v>1.038</v>
      </c>
      <c r="O41" s="27">
        <f>'MidC Shocks'!AT12</f>
        <v>1.0489999999999999</v>
      </c>
      <c r="P41" s="27">
        <f>'MidC Shocks'!AU12</f>
        <v>1.048</v>
      </c>
      <c r="Q41" s="27">
        <f>'MidC Shocks'!AV12</f>
        <v>1.0589999999999999</v>
      </c>
      <c r="R41" s="27">
        <f>'MidC Shocks'!AW12</f>
        <v>1.071</v>
      </c>
      <c r="S41" s="27">
        <f>'MidC Shocks'!AX12</f>
        <v>1.0349999999999999</v>
      </c>
      <c r="T41" s="27">
        <f>'MidC Shocks'!AY12</f>
        <v>0.93200000000000005</v>
      </c>
      <c r="U41" s="27">
        <f>'MidC Shocks'!AZ12</f>
        <v>0.95099999999999996</v>
      </c>
      <c r="V41" s="27">
        <f>'MidC Shocks'!BA12</f>
        <v>0.94799999999999995</v>
      </c>
      <c r="W41" s="19">
        <f>'MidC Shocks'!BB12</f>
        <v>44</v>
      </c>
      <c r="X41" s="36">
        <f>'MidC Shocks'!BC12</f>
        <v>1.0085999999999999</v>
      </c>
      <c r="Y41" s="37">
        <f>'MidC Shocks'!BD12</f>
        <v>8</v>
      </c>
    </row>
    <row r="42" spans="1:25" x14ac:dyDescent="0.2">
      <c r="A42" s="2">
        <f t="shared" si="11"/>
        <v>1.0082</v>
      </c>
      <c r="B42" s="2">
        <f>'MidC Shocks'!AG13</f>
        <v>48</v>
      </c>
      <c r="C42" s="27">
        <f>'MidC Shocks'!AH13</f>
        <v>1</v>
      </c>
      <c r="D42" s="27">
        <f>'MidC Shocks'!AI13</f>
        <v>1.0509999999999999</v>
      </c>
      <c r="E42" s="27">
        <f>'MidC Shocks'!AJ13</f>
        <v>0.98599999999999999</v>
      </c>
      <c r="F42" s="27">
        <f>'MidC Shocks'!AK13</f>
        <v>0.96099999999999997</v>
      </c>
      <c r="G42" s="27">
        <f>'MidC Shocks'!AL13</f>
        <v>1.0589999999999999</v>
      </c>
      <c r="H42" s="27">
        <f>'MidC Shocks'!AM13</f>
        <v>0.998</v>
      </c>
      <c r="I42" s="27">
        <f>'MidC Shocks'!AN13</f>
        <v>1.0149999999999999</v>
      </c>
      <c r="J42" s="27">
        <f>'MidC Shocks'!AO13</f>
        <v>1.016</v>
      </c>
      <c r="K42" s="27">
        <f>'MidC Shocks'!AP13</f>
        <v>0.99</v>
      </c>
      <c r="L42" s="27">
        <f>'MidC Shocks'!AQ13</f>
        <v>1.0960000000000001</v>
      </c>
      <c r="M42" s="27">
        <f>'MidC Shocks'!AR13</f>
        <v>0.99299999999999999</v>
      </c>
      <c r="N42" s="27">
        <f>'MidC Shocks'!AS13</f>
        <v>1.0089999999999999</v>
      </c>
      <c r="O42" s="27">
        <f>'MidC Shocks'!AT13</f>
        <v>0.99399999999999999</v>
      </c>
      <c r="P42" s="27">
        <f>'MidC Shocks'!AU13</f>
        <v>0.99</v>
      </c>
      <c r="Q42" s="27">
        <f>'MidC Shocks'!AV13</f>
        <v>0.999</v>
      </c>
      <c r="R42" s="27">
        <f>'MidC Shocks'!AW13</f>
        <v>1.0069999999999999</v>
      </c>
      <c r="S42" s="27">
        <f>'MidC Shocks'!AX13</f>
        <v>0.96499999999999997</v>
      </c>
      <c r="T42" s="27">
        <f>'MidC Shocks'!AY13</f>
        <v>0.997</v>
      </c>
      <c r="U42" s="27">
        <f>'MidC Shocks'!AZ13</f>
        <v>1.044</v>
      </c>
      <c r="V42" s="27">
        <f>'MidC Shocks'!BA13</f>
        <v>0.99399999999999999</v>
      </c>
      <c r="W42" s="19">
        <f>'MidC Shocks'!BB13</f>
        <v>28</v>
      </c>
      <c r="X42" s="36">
        <f>'MidC Shocks'!BC13</f>
        <v>1.0082</v>
      </c>
      <c r="Y42" s="37">
        <f>'MidC Shocks'!BD13</f>
        <v>9</v>
      </c>
    </row>
    <row r="43" spans="1:25" x14ac:dyDescent="0.2">
      <c r="A43" s="2">
        <f t="shared" si="11"/>
        <v>1.0076499999999999</v>
      </c>
      <c r="B43" s="2">
        <f>'MidC Shocks'!AG14</f>
        <v>8</v>
      </c>
      <c r="C43" s="27">
        <f>'MidC Shocks'!AH14</f>
        <v>0.94499999999999995</v>
      </c>
      <c r="D43" s="27">
        <f>'MidC Shocks'!AI14</f>
        <v>1.004</v>
      </c>
      <c r="E43" s="27">
        <f>'MidC Shocks'!AJ14</f>
        <v>1.0209999999999999</v>
      </c>
      <c r="F43" s="27">
        <f>'MidC Shocks'!AK14</f>
        <v>1.0629999999999999</v>
      </c>
      <c r="G43" s="27">
        <f>'MidC Shocks'!AL14</f>
        <v>0.98699999999999999</v>
      </c>
      <c r="H43" s="27">
        <f>'MidC Shocks'!AM14</f>
        <v>0.94799999999999995</v>
      </c>
      <c r="I43" s="27">
        <f>'MidC Shocks'!AN14</f>
        <v>1.0029999999999999</v>
      </c>
      <c r="J43" s="27">
        <f>'MidC Shocks'!AO14</f>
        <v>1.034</v>
      </c>
      <c r="K43" s="27">
        <f>'MidC Shocks'!AP14</f>
        <v>0.94399999999999995</v>
      </c>
      <c r="L43" s="27">
        <f>'MidC Shocks'!AQ14</f>
        <v>0.99</v>
      </c>
      <c r="M43" s="27">
        <f>'MidC Shocks'!AR14</f>
        <v>1.0109999999999999</v>
      </c>
      <c r="N43" s="27">
        <f>'MidC Shocks'!AS14</f>
        <v>0.98199999999999998</v>
      </c>
      <c r="O43" s="27">
        <f>'MidC Shocks'!AT14</f>
        <v>1.046</v>
      </c>
      <c r="P43" s="27">
        <f>'MidC Shocks'!AU14</f>
        <v>0.99</v>
      </c>
      <c r="Q43" s="27">
        <f>'MidC Shocks'!AV14</f>
        <v>1.0069999999999999</v>
      </c>
      <c r="R43" s="27">
        <f>'MidC Shocks'!AW14</f>
        <v>1.026</v>
      </c>
      <c r="S43" s="27">
        <f>'MidC Shocks'!AX14</f>
        <v>1.0169999999999999</v>
      </c>
      <c r="T43" s="27">
        <f>'MidC Shocks'!AY14</f>
        <v>1.0489999999999999</v>
      </c>
      <c r="U43" s="27">
        <f>'MidC Shocks'!AZ14</f>
        <v>1.07</v>
      </c>
      <c r="V43" s="27">
        <f>'MidC Shocks'!BA14</f>
        <v>1.016</v>
      </c>
      <c r="W43" s="19">
        <f>'MidC Shocks'!BB14</f>
        <v>21</v>
      </c>
      <c r="X43" s="36">
        <f>'MidC Shocks'!BC14</f>
        <v>1.0076499999999999</v>
      </c>
      <c r="Y43" s="37">
        <f>'MidC Shocks'!BD14</f>
        <v>10</v>
      </c>
    </row>
    <row r="44" spans="1:25" x14ac:dyDescent="0.2">
      <c r="A44" s="2">
        <f t="shared" si="11"/>
        <v>1.0073999999999999</v>
      </c>
      <c r="B44" s="2">
        <f>'MidC Shocks'!AG15</f>
        <v>28</v>
      </c>
      <c r="C44" s="27">
        <f>'MidC Shocks'!AH15</f>
        <v>1.0469999999999999</v>
      </c>
      <c r="D44" s="27">
        <f>'MidC Shocks'!AI15</f>
        <v>1.042</v>
      </c>
      <c r="E44" s="27">
        <f>'MidC Shocks'!AJ15</f>
        <v>1.054</v>
      </c>
      <c r="F44" s="27">
        <f>'MidC Shocks'!AK15</f>
        <v>0.98</v>
      </c>
      <c r="G44" s="27">
        <f>'MidC Shocks'!AL15</f>
        <v>1.0109999999999999</v>
      </c>
      <c r="H44" s="27">
        <f>'MidC Shocks'!AM15</f>
        <v>0.98499999999999999</v>
      </c>
      <c r="I44" s="27">
        <f>'MidC Shocks'!AN15</f>
        <v>1.04</v>
      </c>
      <c r="J44" s="27">
        <f>'MidC Shocks'!AO15</f>
        <v>0.99099999999999999</v>
      </c>
      <c r="K44" s="27">
        <f>'MidC Shocks'!AP15</f>
        <v>1.0009999999999999</v>
      </c>
      <c r="L44" s="27">
        <f>'MidC Shocks'!AQ15</f>
        <v>0.98699999999999999</v>
      </c>
      <c r="M44" s="27">
        <f>'MidC Shocks'!AR15</f>
        <v>1.014</v>
      </c>
      <c r="N44" s="27">
        <f>'MidC Shocks'!AS15</f>
        <v>0.98099999999999998</v>
      </c>
      <c r="O44" s="27">
        <f>'MidC Shocks'!AT15</f>
        <v>1.036</v>
      </c>
      <c r="P44" s="27">
        <f>'MidC Shocks'!AU15</f>
        <v>0.96899999999999997</v>
      </c>
      <c r="Q44" s="27">
        <f>'MidC Shocks'!AV15</f>
        <v>0.91700000000000004</v>
      </c>
      <c r="R44" s="27">
        <f>'MidC Shocks'!AW15</f>
        <v>1.028</v>
      </c>
      <c r="S44" s="27">
        <f>'MidC Shocks'!AX15</f>
        <v>1.0569999999999999</v>
      </c>
      <c r="T44" s="27">
        <f>'MidC Shocks'!AY15</f>
        <v>0.97</v>
      </c>
      <c r="U44" s="27">
        <f>'MidC Shocks'!AZ15</f>
        <v>0.93</v>
      </c>
      <c r="V44" s="27">
        <f>'MidC Shocks'!BA15</f>
        <v>1.1080000000000001</v>
      </c>
      <c r="W44" s="19">
        <f>'MidC Shocks'!BB15</f>
        <v>1</v>
      </c>
      <c r="X44" s="36">
        <f>'MidC Shocks'!BC15</f>
        <v>1.0073999999999999</v>
      </c>
      <c r="Y44" s="37">
        <f>'MidC Shocks'!BD15</f>
        <v>11</v>
      </c>
    </row>
    <row r="45" spans="1:25" x14ac:dyDescent="0.2">
      <c r="A45" s="2">
        <f t="shared" si="11"/>
        <v>1.0067000000000002</v>
      </c>
      <c r="B45" s="2">
        <f>'MidC Shocks'!AG16</f>
        <v>37</v>
      </c>
      <c r="C45" s="27">
        <f>'MidC Shocks'!AH16</f>
        <v>0.96599999999999997</v>
      </c>
      <c r="D45" s="27">
        <f>'MidC Shocks'!AI16</f>
        <v>0.96799999999999997</v>
      </c>
      <c r="E45" s="27">
        <f>'MidC Shocks'!AJ16</f>
        <v>1.03</v>
      </c>
      <c r="F45" s="27">
        <f>'MidC Shocks'!AK16</f>
        <v>1.016</v>
      </c>
      <c r="G45" s="27">
        <f>'MidC Shocks'!AL16</f>
        <v>1.0189999999999999</v>
      </c>
      <c r="H45" s="27">
        <f>'MidC Shocks'!AM16</f>
        <v>0.97</v>
      </c>
      <c r="I45" s="27">
        <f>'MidC Shocks'!AN16</f>
        <v>1.056</v>
      </c>
      <c r="J45" s="27">
        <f>'MidC Shocks'!AO16</f>
        <v>1.008</v>
      </c>
      <c r="K45" s="27">
        <f>'MidC Shocks'!AP16</f>
        <v>1.0169999999999999</v>
      </c>
      <c r="L45" s="27">
        <f>'MidC Shocks'!AQ16</f>
        <v>1.0660000000000001</v>
      </c>
      <c r="M45" s="27">
        <f>'MidC Shocks'!AR16</f>
        <v>0.94699999999999995</v>
      </c>
      <c r="N45" s="27">
        <f>'MidC Shocks'!AS16</f>
        <v>0.98599999999999999</v>
      </c>
      <c r="O45" s="27">
        <f>'MidC Shocks'!AT16</f>
        <v>1.038</v>
      </c>
      <c r="P45" s="27">
        <f>'MidC Shocks'!AU16</f>
        <v>1.004</v>
      </c>
      <c r="Q45" s="27">
        <f>'MidC Shocks'!AV16</f>
        <v>1.0469999999999999</v>
      </c>
      <c r="R45" s="27">
        <f>'MidC Shocks'!AW16</f>
        <v>1.0169999999999999</v>
      </c>
      <c r="S45" s="27">
        <f>'MidC Shocks'!AX16</f>
        <v>0.97799999999999998</v>
      </c>
      <c r="T45" s="27">
        <f>'MidC Shocks'!AY16</f>
        <v>1.044</v>
      </c>
      <c r="U45" s="27">
        <f>'MidC Shocks'!AZ16</f>
        <v>0.998</v>
      </c>
      <c r="V45" s="27">
        <f>'MidC Shocks'!BA16</f>
        <v>0.95899999999999996</v>
      </c>
      <c r="W45" s="19">
        <f>'MidC Shocks'!BB16</f>
        <v>38</v>
      </c>
      <c r="X45" s="36">
        <f>'MidC Shocks'!BC16</f>
        <v>1.0067000000000002</v>
      </c>
      <c r="Y45" s="37">
        <f>'MidC Shocks'!BD16</f>
        <v>12</v>
      </c>
    </row>
    <row r="46" spans="1:25" x14ac:dyDescent="0.2">
      <c r="A46" s="2">
        <f t="shared" si="11"/>
        <v>1.0063</v>
      </c>
      <c r="B46" s="2">
        <f>'MidC Shocks'!AG17</f>
        <v>39</v>
      </c>
      <c r="C46" s="27">
        <f>'MidC Shocks'!AH17</f>
        <v>1.0720000000000001</v>
      </c>
      <c r="D46" s="27">
        <f>'MidC Shocks'!AI17</f>
        <v>1.006</v>
      </c>
      <c r="E46" s="27">
        <f>'MidC Shocks'!AJ17</f>
        <v>0.997</v>
      </c>
      <c r="F46" s="27">
        <f>'MidC Shocks'!AK17</f>
        <v>0.96</v>
      </c>
      <c r="G46" s="27">
        <f>'MidC Shocks'!AL17</f>
        <v>1.089</v>
      </c>
      <c r="H46" s="27">
        <f>'MidC Shocks'!AM17</f>
        <v>1.046</v>
      </c>
      <c r="I46" s="27">
        <f>'MidC Shocks'!AN17</f>
        <v>0.94699999999999995</v>
      </c>
      <c r="J46" s="27">
        <f>'MidC Shocks'!AO17</f>
        <v>1.0509999999999999</v>
      </c>
      <c r="K46" s="27">
        <f>'MidC Shocks'!AP17</f>
        <v>1.0329999999999999</v>
      </c>
      <c r="L46" s="27">
        <f>'MidC Shocks'!AQ17</f>
        <v>0.97599999999999998</v>
      </c>
      <c r="M46" s="27">
        <f>'MidC Shocks'!AR17</f>
        <v>0.98899999999999999</v>
      </c>
      <c r="N46" s="27">
        <f>'MidC Shocks'!AS17</f>
        <v>0.98499999999999999</v>
      </c>
      <c r="O46" s="27">
        <f>'MidC Shocks'!AT17</f>
        <v>0.95599999999999996</v>
      </c>
      <c r="P46" s="27">
        <f>'MidC Shocks'!AU17</f>
        <v>1.1359999999999999</v>
      </c>
      <c r="Q46" s="27">
        <f>'MidC Shocks'!AV17</f>
        <v>0.97699999999999998</v>
      </c>
      <c r="R46" s="27">
        <f>'MidC Shocks'!AW17</f>
        <v>1.0089999999999999</v>
      </c>
      <c r="S46" s="27">
        <f>'MidC Shocks'!AX17</f>
        <v>0.97199999999999998</v>
      </c>
      <c r="T46" s="27">
        <f>'MidC Shocks'!AY17</f>
        <v>1.0489999999999999</v>
      </c>
      <c r="U46" s="27">
        <f>'MidC Shocks'!AZ17</f>
        <v>0.95199999999999996</v>
      </c>
      <c r="V46" s="27">
        <f>'MidC Shocks'!BA17</f>
        <v>0.92400000000000004</v>
      </c>
      <c r="W46" s="19">
        <f>'MidC Shocks'!BB17</f>
        <v>49</v>
      </c>
      <c r="X46" s="36">
        <f>'MidC Shocks'!BC17</f>
        <v>1.0063</v>
      </c>
      <c r="Y46" s="37">
        <f>'MidC Shocks'!BD17</f>
        <v>13</v>
      </c>
    </row>
    <row r="47" spans="1:25" x14ac:dyDescent="0.2">
      <c r="A47" s="2">
        <f t="shared" si="11"/>
        <v>1.0053500000000002</v>
      </c>
      <c r="B47" s="2">
        <f>'MidC Shocks'!AG18</f>
        <v>19</v>
      </c>
      <c r="C47" s="27">
        <f>'MidC Shocks'!AH18</f>
        <v>1.038</v>
      </c>
      <c r="D47" s="27">
        <f>'MidC Shocks'!AI18</f>
        <v>1.024</v>
      </c>
      <c r="E47" s="27">
        <f>'MidC Shocks'!AJ18</f>
        <v>0.99399999999999999</v>
      </c>
      <c r="F47" s="27">
        <f>'MidC Shocks'!AK18</f>
        <v>0.93700000000000006</v>
      </c>
      <c r="G47" s="27">
        <f>'MidC Shocks'!AL18</f>
        <v>0.98599999999999999</v>
      </c>
      <c r="H47" s="27">
        <f>'MidC Shocks'!AM18</f>
        <v>0.99199999999999999</v>
      </c>
      <c r="I47" s="27">
        <f>'MidC Shocks'!AN18</f>
        <v>1.034</v>
      </c>
      <c r="J47" s="27">
        <f>'MidC Shocks'!AO18</f>
        <v>1.091</v>
      </c>
      <c r="K47" s="27">
        <f>'MidC Shocks'!AP18</f>
        <v>1.054</v>
      </c>
      <c r="L47" s="27">
        <f>'MidC Shocks'!AQ18</f>
        <v>0.94899999999999995</v>
      </c>
      <c r="M47" s="27">
        <f>'MidC Shocks'!AR18</f>
        <v>0.99299999999999999</v>
      </c>
      <c r="N47" s="27">
        <f>'MidC Shocks'!AS18</f>
        <v>1.0580000000000001</v>
      </c>
      <c r="O47" s="27">
        <f>'MidC Shocks'!AT18</f>
        <v>1.0129999999999999</v>
      </c>
      <c r="P47" s="27">
        <f>'MidC Shocks'!AU18</f>
        <v>0.97399999999999998</v>
      </c>
      <c r="Q47" s="27">
        <f>'MidC Shocks'!AV18</f>
        <v>0.94699999999999995</v>
      </c>
      <c r="R47" s="27">
        <f>'MidC Shocks'!AW18</f>
        <v>1.02</v>
      </c>
      <c r="S47" s="27">
        <f>'MidC Shocks'!AX18</f>
        <v>1.0009999999999999</v>
      </c>
      <c r="T47" s="27">
        <f>'MidC Shocks'!AY18</f>
        <v>1.0089999999999999</v>
      </c>
      <c r="U47" s="27">
        <f>'MidC Shocks'!AZ18</f>
        <v>0.96899999999999997</v>
      </c>
      <c r="V47" s="27">
        <f>'MidC Shocks'!BA18</f>
        <v>1.024</v>
      </c>
      <c r="W47" s="19">
        <f>'MidC Shocks'!BB18</f>
        <v>18</v>
      </c>
      <c r="X47" s="36">
        <f>'MidC Shocks'!BC18</f>
        <v>1.0053500000000002</v>
      </c>
      <c r="Y47" s="37">
        <f>'MidC Shocks'!BD18</f>
        <v>14</v>
      </c>
    </row>
    <row r="48" spans="1:25" x14ac:dyDescent="0.2">
      <c r="A48" s="2">
        <f t="shared" si="11"/>
        <v>1.00535</v>
      </c>
      <c r="B48" s="2">
        <f>'MidC Shocks'!AG19</f>
        <v>12</v>
      </c>
      <c r="C48" s="27">
        <f>'MidC Shocks'!AH19</f>
        <v>1.0569999999999999</v>
      </c>
      <c r="D48" s="27">
        <f>'MidC Shocks'!AI19</f>
        <v>0.998</v>
      </c>
      <c r="E48" s="27">
        <f>'MidC Shocks'!AJ19</f>
        <v>1.0089999999999999</v>
      </c>
      <c r="F48" s="27">
        <f>'MidC Shocks'!AK19</f>
        <v>1.073</v>
      </c>
      <c r="G48" s="27">
        <f>'MidC Shocks'!AL19</f>
        <v>0.996</v>
      </c>
      <c r="H48" s="27">
        <f>'MidC Shocks'!AM19</f>
        <v>1.0069999999999999</v>
      </c>
      <c r="I48" s="27">
        <f>'MidC Shocks'!AN19</f>
        <v>0.96</v>
      </c>
      <c r="J48" s="27">
        <f>'MidC Shocks'!AO19</f>
        <v>0.995</v>
      </c>
      <c r="K48" s="27">
        <f>'MidC Shocks'!AP19</f>
        <v>1.03</v>
      </c>
      <c r="L48" s="27">
        <f>'MidC Shocks'!AQ19</f>
        <v>0.94899999999999995</v>
      </c>
      <c r="M48" s="27">
        <f>'MidC Shocks'!AR19</f>
        <v>0.95399999999999996</v>
      </c>
      <c r="N48" s="27">
        <f>'MidC Shocks'!AS19</f>
        <v>1.0369999999999999</v>
      </c>
      <c r="O48" s="27">
        <f>'MidC Shocks'!AT19</f>
        <v>1.0209999999999999</v>
      </c>
      <c r="P48" s="27">
        <f>'MidC Shocks'!AU19</f>
        <v>1.02</v>
      </c>
      <c r="Q48" s="27">
        <f>'MidC Shocks'!AV19</f>
        <v>0.95099999999999996</v>
      </c>
      <c r="R48" s="27">
        <f>'MidC Shocks'!AW19</f>
        <v>0.97099999999999997</v>
      </c>
      <c r="S48" s="27">
        <f>'MidC Shocks'!AX19</f>
        <v>1.02</v>
      </c>
      <c r="T48" s="27">
        <f>'MidC Shocks'!AY19</f>
        <v>1.032</v>
      </c>
      <c r="U48" s="27">
        <f>'MidC Shocks'!AZ19</f>
        <v>0.96499999999999997</v>
      </c>
      <c r="V48" s="27">
        <f>'MidC Shocks'!BA19</f>
        <v>1.0620000000000001</v>
      </c>
      <c r="W48" s="19">
        <f>'MidC Shocks'!BB19</f>
        <v>5</v>
      </c>
      <c r="X48" s="36">
        <f>'MidC Shocks'!BC19</f>
        <v>1.00535</v>
      </c>
      <c r="Y48" s="37">
        <f>'MidC Shocks'!BD19</f>
        <v>15</v>
      </c>
    </row>
    <row r="49" spans="1:25" x14ac:dyDescent="0.2">
      <c r="A49" s="2">
        <f t="shared" si="11"/>
        <v>1.0044500000000001</v>
      </c>
      <c r="B49" s="2">
        <f>'MidC Shocks'!AG20</f>
        <v>44</v>
      </c>
      <c r="C49" s="27">
        <f>'MidC Shocks'!AH20</f>
        <v>1.004</v>
      </c>
      <c r="D49" s="27">
        <f>'MidC Shocks'!AI20</f>
        <v>1.1140000000000001</v>
      </c>
      <c r="E49" s="27">
        <f>'MidC Shocks'!AJ20</f>
        <v>0.99299999999999999</v>
      </c>
      <c r="F49" s="27">
        <f>'MidC Shocks'!AK20</f>
        <v>0.98799999999999999</v>
      </c>
      <c r="G49" s="27">
        <f>'MidC Shocks'!AL20</f>
        <v>0.98799999999999999</v>
      </c>
      <c r="H49" s="27">
        <f>'MidC Shocks'!AM20</f>
        <v>0.96899999999999997</v>
      </c>
      <c r="I49" s="27">
        <f>'MidC Shocks'!AN20</f>
        <v>1.022</v>
      </c>
      <c r="J49" s="27">
        <f>'MidC Shocks'!AO20</f>
        <v>1.002</v>
      </c>
      <c r="K49" s="27">
        <f>'MidC Shocks'!AP20</f>
        <v>1.0489999999999999</v>
      </c>
      <c r="L49" s="27">
        <f>'MidC Shocks'!AQ20</f>
        <v>0.99399999999999999</v>
      </c>
      <c r="M49" s="27">
        <f>'MidC Shocks'!AR20</f>
        <v>0.92200000000000004</v>
      </c>
      <c r="N49" s="27">
        <f>'MidC Shocks'!AS20</f>
        <v>0.96699999999999997</v>
      </c>
      <c r="O49" s="27">
        <f>'MidC Shocks'!AT20</f>
        <v>1.06</v>
      </c>
      <c r="P49" s="27">
        <f>'MidC Shocks'!AU20</f>
        <v>0.96599999999999997</v>
      </c>
      <c r="Q49" s="27">
        <f>'MidC Shocks'!AV20</f>
        <v>1.026</v>
      </c>
      <c r="R49" s="27">
        <f>'MidC Shocks'!AW20</f>
        <v>0.98399999999999999</v>
      </c>
      <c r="S49" s="27">
        <f>'MidC Shocks'!AX20</f>
        <v>1.0489999999999999</v>
      </c>
      <c r="T49" s="27">
        <f>'MidC Shocks'!AY20</f>
        <v>0.998</v>
      </c>
      <c r="U49" s="27">
        <f>'MidC Shocks'!AZ20</f>
        <v>1.0249999999999999</v>
      </c>
      <c r="V49" s="27">
        <f>'MidC Shocks'!BA20</f>
        <v>0.96899999999999997</v>
      </c>
      <c r="W49" s="19">
        <f>'MidC Shocks'!BB20</f>
        <v>34</v>
      </c>
      <c r="X49" s="36">
        <f>'MidC Shocks'!BC20</f>
        <v>1.0044500000000001</v>
      </c>
      <c r="Y49" s="37">
        <f>'MidC Shocks'!BD20</f>
        <v>16</v>
      </c>
    </row>
    <row r="50" spans="1:25" x14ac:dyDescent="0.2">
      <c r="A50" s="2">
        <f t="shared" si="11"/>
        <v>1.0028999999999999</v>
      </c>
      <c r="B50" s="2">
        <f>'MidC Shocks'!AG21</f>
        <v>41</v>
      </c>
      <c r="C50" s="27">
        <f>'MidC Shocks'!AH21</f>
        <v>1.044</v>
      </c>
      <c r="D50" s="27">
        <f>'MidC Shocks'!AI21</f>
        <v>1.0669999999999999</v>
      </c>
      <c r="E50" s="27">
        <f>'MidC Shocks'!AJ21</f>
        <v>1.0569999999999999</v>
      </c>
      <c r="F50" s="27">
        <f>'MidC Shocks'!AK21</f>
        <v>1.0680000000000001</v>
      </c>
      <c r="G50" s="27">
        <f>'MidC Shocks'!AL21</f>
        <v>1.0249999999999999</v>
      </c>
      <c r="H50" s="27">
        <f>'MidC Shocks'!AM21</f>
        <v>0.96599999999999997</v>
      </c>
      <c r="I50" s="27">
        <f>'MidC Shocks'!AN21</f>
        <v>0.94399999999999995</v>
      </c>
      <c r="J50" s="27">
        <f>'MidC Shocks'!AO21</f>
        <v>1.004</v>
      </c>
      <c r="K50" s="27">
        <f>'MidC Shocks'!AP21</f>
        <v>0.94099999999999995</v>
      </c>
      <c r="L50" s="27">
        <f>'MidC Shocks'!AQ21</f>
        <v>0.96899999999999997</v>
      </c>
      <c r="M50" s="27">
        <f>'MidC Shocks'!AR21</f>
        <v>1.0309999999999999</v>
      </c>
      <c r="N50" s="27">
        <f>'MidC Shocks'!AS21</f>
        <v>0.96299999999999997</v>
      </c>
      <c r="O50" s="27">
        <f>'MidC Shocks'!AT21</f>
        <v>1.0269999999999999</v>
      </c>
      <c r="P50" s="27">
        <f>'MidC Shocks'!AU21</f>
        <v>0.95699999999999996</v>
      </c>
      <c r="Q50" s="27">
        <f>'MidC Shocks'!AV21</f>
        <v>1.0329999999999999</v>
      </c>
      <c r="R50" s="27">
        <f>'MidC Shocks'!AW21</f>
        <v>1.022</v>
      </c>
      <c r="S50" s="27">
        <f>'MidC Shocks'!AX21</f>
        <v>0.98899999999999999</v>
      </c>
      <c r="T50" s="27">
        <f>'MidC Shocks'!AY21</f>
        <v>1.024</v>
      </c>
      <c r="U50" s="27">
        <f>'MidC Shocks'!AZ21</f>
        <v>0.96799999999999997</v>
      </c>
      <c r="V50" s="27">
        <f>'MidC Shocks'!BA21</f>
        <v>0.95899999999999996</v>
      </c>
      <c r="W50" s="19">
        <f>'MidC Shocks'!BB21</f>
        <v>38</v>
      </c>
      <c r="X50" s="36">
        <f>'MidC Shocks'!BC21</f>
        <v>1.0028999999999999</v>
      </c>
      <c r="Y50" s="37">
        <f>'MidC Shocks'!BD21</f>
        <v>17</v>
      </c>
    </row>
    <row r="51" spans="1:25" x14ac:dyDescent="0.2">
      <c r="A51" s="2">
        <f t="shared" si="11"/>
        <v>1.0027500000000003</v>
      </c>
      <c r="B51" s="2">
        <f>'MidC Shocks'!AG22</f>
        <v>14</v>
      </c>
      <c r="C51" s="27">
        <f>'MidC Shocks'!AH22</f>
        <v>1.006</v>
      </c>
      <c r="D51" s="27">
        <f>'MidC Shocks'!AI22</f>
        <v>0.93200000000000005</v>
      </c>
      <c r="E51" s="27">
        <f>'MidC Shocks'!AJ22</f>
        <v>1.01</v>
      </c>
      <c r="F51" s="27">
        <f>'MidC Shocks'!AK22</f>
        <v>0.93500000000000005</v>
      </c>
      <c r="G51" s="27">
        <f>'MidC Shocks'!AL22</f>
        <v>1.113</v>
      </c>
      <c r="H51" s="27">
        <f>'MidC Shocks'!AM22</f>
        <v>1.0129999999999999</v>
      </c>
      <c r="I51" s="27">
        <f>'MidC Shocks'!AN22</f>
        <v>0.96899999999999997</v>
      </c>
      <c r="J51" s="27">
        <f>'MidC Shocks'!AO22</f>
        <v>0.96799999999999997</v>
      </c>
      <c r="K51" s="27">
        <f>'MidC Shocks'!AP22</f>
        <v>0.98199999999999998</v>
      </c>
      <c r="L51" s="27">
        <f>'MidC Shocks'!AQ22</f>
        <v>1.0329999999999999</v>
      </c>
      <c r="M51" s="27">
        <f>'MidC Shocks'!AR22</f>
        <v>0.97599999999999998</v>
      </c>
      <c r="N51" s="27">
        <f>'MidC Shocks'!AS22</f>
        <v>1.024</v>
      </c>
      <c r="O51" s="27">
        <f>'MidC Shocks'!AT22</f>
        <v>1.048</v>
      </c>
      <c r="P51" s="27">
        <f>'MidC Shocks'!AU22</f>
        <v>1.0409999999999999</v>
      </c>
      <c r="Q51" s="27">
        <f>'MidC Shocks'!AV22</f>
        <v>0.94899999999999995</v>
      </c>
      <c r="R51" s="27">
        <f>'MidC Shocks'!AW22</f>
        <v>0.98299999999999998</v>
      </c>
      <c r="S51" s="27">
        <f>'MidC Shocks'!AX22</f>
        <v>1.0049999999999999</v>
      </c>
      <c r="T51" s="27">
        <f>'MidC Shocks'!AY22</f>
        <v>1.0620000000000001</v>
      </c>
      <c r="U51" s="27">
        <f>'MidC Shocks'!AZ22</f>
        <v>1.0329999999999999</v>
      </c>
      <c r="V51" s="27">
        <f>'MidC Shocks'!BA22</f>
        <v>0.97299999999999998</v>
      </c>
      <c r="W51" s="19">
        <f>'MidC Shocks'!BB22</f>
        <v>31</v>
      </c>
      <c r="X51" s="36">
        <f>'MidC Shocks'!BC22</f>
        <v>1.0027500000000003</v>
      </c>
      <c r="Y51" s="37">
        <f>'MidC Shocks'!BD22</f>
        <v>18</v>
      </c>
    </row>
    <row r="52" spans="1:25" x14ac:dyDescent="0.2">
      <c r="A52" s="2">
        <f t="shared" si="11"/>
        <v>1.0026000000000002</v>
      </c>
      <c r="B52" s="2">
        <f>'MidC Shocks'!AG23</f>
        <v>24</v>
      </c>
      <c r="C52" s="27">
        <f>'MidC Shocks'!AH23</f>
        <v>0.997</v>
      </c>
      <c r="D52" s="27">
        <f>'MidC Shocks'!AI23</f>
        <v>0.999</v>
      </c>
      <c r="E52" s="27">
        <f>'MidC Shocks'!AJ23</f>
        <v>0.995</v>
      </c>
      <c r="F52" s="27">
        <f>'MidC Shocks'!AK23</f>
        <v>1.008</v>
      </c>
      <c r="G52" s="27">
        <f>'MidC Shocks'!AL23</f>
        <v>1.002</v>
      </c>
      <c r="H52" s="27">
        <f>'MidC Shocks'!AM23</f>
        <v>1</v>
      </c>
      <c r="I52" s="27">
        <f>'MidC Shocks'!AN23</f>
        <v>0.97099999999999997</v>
      </c>
      <c r="J52" s="27">
        <f>'MidC Shocks'!AO23</f>
        <v>0.95599999999999996</v>
      </c>
      <c r="K52" s="27">
        <f>'MidC Shocks'!AP23</f>
        <v>1.046</v>
      </c>
      <c r="L52" s="27">
        <f>'MidC Shocks'!AQ23</f>
        <v>0.95399999999999996</v>
      </c>
      <c r="M52" s="27">
        <f>'MidC Shocks'!AR23</f>
        <v>1.0349999999999999</v>
      </c>
      <c r="N52" s="27">
        <f>'MidC Shocks'!AS23</f>
        <v>1.0249999999999999</v>
      </c>
      <c r="O52" s="27">
        <f>'MidC Shocks'!AT23</f>
        <v>1.024</v>
      </c>
      <c r="P52" s="27">
        <f>'MidC Shocks'!AU23</f>
        <v>1.022</v>
      </c>
      <c r="Q52" s="27">
        <f>'MidC Shocks'!AV23</f>
        <v>1.022</v>
      </c>
      <c r="R52" s="27">
        <f>'MidC Shocks'!AW23</f>
        <v>0.98699999999999999</v>
      </c>
      <c r="S52" s="27">
        <f>'MidC Shocks'!AX23</f>
        <v>1.0429999999999999</v>
      </c>
      <c r="T52" s="27">
        <f>'MidC Shocks'!AY23</f>
        <v>1.0069999999999999</v>
      </c>
      <c r="U52" s="27">
        <f>'MidC Shocks'!AZ23</f>
        <v>1.016</v>
      </c>
      <c r="V52" s="27">
        <f>'MidC Shocks'!BA23</f>
        <v>0.94299999999999995</v>
      </c>
      <c r="W52" s="19">
        <f>'MidC Shocks'!BB23</f>
        <v>45</v>
      </c>
      <c r="X52" s="36">
        <f>'MidC Shocks'!BC23</f>
        <v>1.0026000000000002</v>
      </c>
      <c r="Y52" s="37">
        <f>'MidC Shocks'!BD23</f>
        <v>19</v>
      </c>
    </row>
    <row r="53" spans="1:25" x14ac:dyDescent="0.2">
      <c r="A53" s="2">
        <f t="shared" si="11"/>
        <v>1.0014499999999997</v>
      </c>
      <c r="B53" s="2">
        <f>'MidC Shocks'!AG24</f>
        <v>33</v>
      </c>
      <c r="C53" s="27">
        <f>'MidC Shocks'!AH24</f>
        <v>1.0009999999999999</v>
      </c>
      <c r="D53" s="27">
        <f>'MidC Shocks'!AI24</f>
        <v>0.99399999999999999</v>
      </c>
      <c r="E53" s="27">
        <f>'MidC Shocks'!AJ24</f>
        <v>1.0109999999999999</v>
      </c>
      <c r="F53" s="27">
        <f>'MidC Shocks'!AK24</f>
        <v>1.04</v>
      </c>
      <c r="G53" s="27">
        <f>'MidC Shocks'!AL24</f>
        <v>0.99099999999999999</v>
      </c>
      <c r="H53" s="27">
        <f>'MidC Shocks'!AM24</f>
        <v>1.0580000000000001</v>
      </c>
      <c r="I53" s="27">
        <f>'MidC Shocks'!AN24</f>
        <v>0.997</v>
      </c>
      <c r="J53" s="27">
        <f>'MidC Shocks'!AO24</f>
        <v>1.032</v>
      </c>
      <c r="K53" s="27">
        <f>'MidC Shocks'!AP24</f>
        <v>1.0089999999999999</v>
      </c>
      <c r="L53" s="27">
        <f>'MidC Shocks'!AQ24</f>
        <v>1.0069999999999999</v>
      </c>
      <c r="M53" s="27">
        <f>'MidC Shocks'!AR24</f>
        <v>1.0349999999999999</v>
      </c>
      <c r="N53" s="27">
        <f>'MidC Shocks'!AS24</f>
        <v>1.0429999999999999</v>
      </c>
      <c r="O53" s="27">
        <f>'MidC Shocks'!AT24</f>
        <v>0.996</v>
      </c>
      <c r="P53" s="27">
        <f>'MidC Shocks'!AU24</f>
        <v>0.98499999999999999</v>
      </c>
      <c r="Q53" s="27">
        <f>'MidC Shocks'!AV24</f>
        <v>0.995</v>
      </c>
      <c r="R53" s="27">
        <f>'MidC Shocks'!AW24</f>
        <v>0.93700000000000006</v>
      </c>
      <c r="S53" s="27">
        <f>'MidC Shocks'!AX24</f>
        <v>0.96399999999999997</v>
      </c>
      <c r="T53" s="27">
        <f>'MidC Shocks'!AY24</f>
        <v>0.97199999999999998</v>
      </c>
      <c r="U53" s="27">
        <f>'MidC Shocks'!AZ24</f>
        <v>0.99199999999999999</v>
      </c>
      <c r="V53" s="27">
        <f>'MidC Shocks'!BA24</f>
        <v>0.97</v>
      </c>
      <c r="W53" s="19">
        <f>'MidC Shocks'!BB24</f>
        <v>33</v>
      </c>
      <c r="X53" s="36">
        <f>'MidC Shocks'!BC24</f>
        <v>1.0014499999999997</v>
      </c>
      <c r="Y53" s="37">
        <f>'MidC Shocks'!BD24</f>
        <v>20</v>
      </c>
    </row>
    <row r="54" spans="1:25" x14ac:dyDescent="0.2">
      <c r="A54" s="2">
        <f t="shared" si="11"/>
        <v>1.0013999999999998</v>
      </c>
      <c r="B54" s="2">
        <f>'MidC Shocks'!AG25</f>
        <v>26</v>
      </c>
      <c r="C54" s="27">
        <f>'MidC Shocks'!AH25</f>
        <v>1.032</v>
      </c>
      <c r="D54" s="27">
        <f>'MidC Shocks'!AI25</f>
        <v>1.008</v>
      </c>
      <c r="E54" s="27">
        <f>'MidC Shocks'!AJ25</f>
        <v>1.006</v>
      </c>
      <c r="F54" s="27">
        <f>'MidC Shocks'!AK25</f>
        <v>0.97099999999999997</v>
      </c>
      <c r="G54" s="27">
        <f>'MidC Shocks'!AL25</f>
        <v>0.97399999999999998</v>
      </c>
      <c r="H54" s="27">
        <f>'MidC Shocks'!AM25</f>
        <v>1.0760000000000001</v>
      </c>
      <c r="I54" s="27">
        <f>'MidC Shocks'!AN25</f>
        <v>0.95599999999999996</v>
      </c>
      <c r="J54" s="27">
        <f>'MidC Shocks'!AO25</f>
        <v>0.97499999999999998</v>
      </c>
      <c r="K54" s="27">
        <f>'MidC Shocks'!AP25</f>
        <v>1.024</v>
      </c>
      <c r="L54" s="27">
        <f>'MidC Shocks'!AQ25</f>
        <v>1.0549999999999999</v>
      </c>
      <c r="M54" s="27">
        <f>'MidC Shocks'!AR25</f>
        <v>0.91600000000000004</v>
      </c>
      <c r="N54" s="27">
        <f>'MidC Shocks'!AS25</f>
        <v>1.0109999999999999</v>
      </c>
      <c r="O54" s="27">
        <f>'MidC Shocks'!AT25</f>
        <v>1.012</v>
      </c>
      <c r="P54" s="27">
        <f>'MidC Shocks'!AU25</f>
        <v>1.0209999999999999</v>
      </c>
      <c r="Q54" s="27">
        <f>'MidC Shocks'!AV25</f>
        <v>0.98199999999999998</v>
      </c>
      <c r="R54" s="27">
        <f>'MidC Shocks'!AW25</f>
        <v>0.99299999999999999</v>
      </c>
      <c r="S54" s="27">
        <f>'MidC Shocks'!AX25</f>
        <v>1.024</v>
      </c>
      <c r="T54" s="27">
        <f>'MidC Shocks'!AY25</f>
        <v>1.04</v>
      </c>
      <c r="U54" s="27">
        <f>'MidC Shocks'!AZ25</f>
        <v>0.97599999999999998</v>
      </c>
      <c r="V54" s="27">
        <f>'MidC Shocks'!BA25</f>
        <v>0.97599999999999998</v>
      </c>
      <c r="W54" s="19">
        <f>'MidC Shocks'!BB25</f>
        <v>30</v>
      </c>
      <c r="X54" s="36">
        <f>'MidC Shocks'!BC25</f>
        <v>1.0013999999999998</v>
      </c>
      <c r="Y54" s="37">
        <f>'MidC Shocks'!BD25</f>
        <v>21</v>
      </c>
    </row>
    <row r="55" spans="1:25" x14ac:dyDescent="0.2">
      <c r="A55" s="2">
        <f t="shared" si="11"/>
        <v>1.0007999999999997</v>
      </c>
      <c r="B55" s="2">
        <f>'MidC Shocks'!AG26</f>
        <v>23</v>
      </c>
      <c r="C55" s="27">
        <f>'MidC Shocks'!AH26</f>
        <v>0.99399999999999999</v>
      </c>
      <c r="D55" s="27">
        <f>'MidC Shocks'!AI26</f>
        <v>1.0049999999999999</v>
      </c>
      <c r="E55" s="27">
        <f>'MidC Shocks'!AJ26</f>
        <v>1.0149999999999999</v>
      </c>
      <c r="F55" s="27">
        <f>'MidC Shocks'!AK26</f>
        <v>0.98899999999999999</v>
      </c>
      <c r="G55" s="27">
        <f>'MidC Shocks'!AL26</f>
        <v>0.99299999999999999</v>
      </c>
      <c r="H55" s="27">
        <f>'MidC Shocks'!AM26</f>
        <v>0.98399999999999999</v>
      </c>
      <c r="I55" s="27">
        <f>'MidC Shocks'!AN26</f>
        <v>1.036</v>
      </c>
      <c r="J55" s="27">
        <f>'MidC Shocks'!AO26</f>
        <v>1.024</v>
      </c>
      <c r="K55" s="27">
        <f>'MidC Shocks'!AP26</f>
        <v>0.96899999999999997</v>
      </c>
      <c r="L55" s="27">
        <f>'MidC Shocks'!AQ26</f>
        <v>1.056</v>
      </c>
      <c r="M55" s="27">
        <f>'MidC Shocks'!AR26</f>
        <v>0.97099999999999997</v>
      </c>
      <c r="N55" s="27">
        <f>'MidC Shocks'!AS26</f>
        <v>1.0009999999999999</v>
      </c>
      <c r="O55" s="27">
        <f>'MidC Shocks'!AT26</f>
        <v>1.004</v>
      </c>
      <c r="P55" s="27">
        <f>'MidC Shocks'!AU26</f>
        <v>0.97199999999999998</v>
      </c>
      <c r="Q55" s="27">
        <f>'MidC Shocks'!AV26</f>
        <v>0.98099999999999998</v>
      </c>
      <c r="R55" s="27">
        <f>'MidC Shocks'!AW26</f>
        <v>1.0349999999999999</v>
      </c>
      <c r="S55" s="27">
        <f>'MidC Shocks'!AX26</f>
        <v>0.96399999999999997</v>
      </c>
      <c r="T55" s="27">
        <f>'MidC Shocks'!AY26</f>
        <v>0.99399999999999999</v>
      </c>
      <c r="U55" s="27">
        <f>'MidC Shocks'!AZ26</f>
        <v>0.99199999999999999</v>
      </c>
      <c r="V55" s="27">
        <f>'MidC Shocks'!BA26</f>
        <v>1.0369999999999999</v>
      </c>
      <c r="W55" s="19">
        <f>'MidC Shocks'!BB26</f>
        <v>11</v>
      </c>
      <c r="X55" s="36">
        <f>'MidC Shocks'!BC26</f>
        <v>1.0007999999999997</v>
      </c>
      <c r="Y55" s="37">
        <f>'MidC Shocks'!BD26</f>
        <v>22</v>
      </c>
    </row>
    <row r="56" spans="1:25" x14ac:dyDescent="0.2">
      <c r="A56" s="2">
        <f t="shared" si="11"/>
        <v>1.0003499999999999</v>
      </c>
      <c r="B56" s="2">
        <f>'MidC Shocks'!AG27</f>
        <v>34</v>
      </c>
      <c r="C56" s="27">
        <f>'MidC Shocks'!AH27</f>
        <v>1.0009999999999999</v>
      </c>
      <c r="D56" s="27">
        <f>'MidC Shocks'!AI27</f>
        <v>0.98399999999999999</v>
      </c>
      <c r="E56" s="27">
        <f>'MidC Shocks'!AJ27</f>
        <v>0.98499999999999999</v>
      </c>
      <c r="F56" s="27">
        <f>'MidC Shocks'!AK27</f>
        <v>0.996</v>
      </c>
      <c r="G56" s="27">
        <f>'MidC Shocks'!AL27</f>
        <v>0.99399999999999999</v>
      </c>
      <c r="H56" s="27">
        <f>'MidC Shocks'!AM27</f>
        <v>0.91300000000000003</v>
      </c>
      <c r="I56" s="27">
        <f>'MidC Shocks'!AN27</f>
        <v>0.98799999999999999</v>
      </c>
      <c r="J56" s="27">
        <f>'MidC Shocks'!AO27</f>
        <v>0.99199999999999999</v>
      </c>
      <c r="K56" s="27">
        <f>'MidC Shocks'!AP27</f>
        <v>0.97899999999999998</v>
      </c>
      <c r="L56" s="27">
        <f>'MidC Shocks'!AQ27</f>
        <v>0.99099999999999999</v>
      </c>
      <c r="M56" s="27">
        <f>'MidC Shocks'!AR27</f>
        <v>0.97599999999999998</v>
      </c>
      <c r="N56" s="27">
        <f>'MidC Shocks'!AS27</f>
        <v>0.95899999999999996</v>
      </c>
      <c r="O56" s="27">
        <f>'MidC Shocks'!AT27</f>
        <v>0.98599999999999999</v>
      </c>
      <c r="P56" s="27">
        <f>'MidC Shocks'!AU27</f>
        <v>1.03</v>
      </c>
      <c r="Q56" s="27">
        <f>'MidC Shocks'!AV27</f>
        <v>1.0149999999999999</v>
      </c>
      <c r="R56" s="27">
        <f>'MidC Shocks'!AW27</f>
        <v>1.0840000000000001</v>
      </c>
      <c r="S56" s="27">
        <f>'MidC Shocks'!AX27</f>
        <v>1.038</v>
      </c>
      <c r="T56" s="27">
        <f>'MidC Shocks'!AY27</f>
        <v>1.0469999999999999</v>
      </c>
      <c r="U56" s="27">
        <f>'MidC Shocks'!AZ27</f>
        <v>1.032</v>
      </c>
      <c r="V56" s="27">
        <f>'MidC Shocks'!BA27</f>
        <v>1.0169999999999999</v>
      </c>
      <c r="W56" s="19">
        <f>'MidC Shocks'!BB27</f>
        <v>20</v>
      </c>
      <c r="X56" s="36">
        <f>'MidC Shocks'!BC27</f>
        <v>1.0003499999999999</v>
      </c>
      <c r="Y56" s="37">
        <f>'MidC Shocks'!BD27</f>
        <v>23</v>
      </c>
    </row>
    <row r="57" spans="1:25" x14ac:dyDescent="0.2">
      <c r="A57" s="2">
        <f t="shared" si="11"/>
        <v>1.0003</v>
      </c>
      <c r="B57" s="2">
        <f>'MidC Shocks'!AG28</f>
        <v>50</v>
      </c>
      <c r="C57" s="27">
        <f>'MidC Shocks'!AH28</f>
        <v>1.01</v>
      </c>
      <c r="D57" s="27">
        <f>'MidC Shocks'!AI28</f>
        <v>0.96099999999999997</v>
      </c>
      <c r="E57" s="27">
        <f>'MidC Shocks'!AJ28</f>
        <v>0.98899999999999999</v>
      </c>
      <c r="F57" s="27">
        <f>'MidC Shocks'!AK28</f>
        <v>1.0169999999999999</v>
      </c>
      <c r="G57" s="27">
        <f>'MidC Shocks'!AL28</f>
        <v>1.0529999999999999</v>
      </c>
      <c r="H57" s="27">
        <f>'MidC Shocks'!AM28</f>
        <v>1.03</v>
      </c>
      <c r="I57" s="27">
        <f>'MidC Shocks'!AN28</f>
        <v>0.99399999999999999</v>
      </c>
      <c r="J57" s="27">
        <f>'MidC Shocks'!AO28</f>
        <v>1.022</v>
      </c>
      <c r="K57" s="27">
        <f>'MidC Shocks'!AP28</f>
        <v>0.996</v>
      </c>
      <c r="L57" s="27">
        <f>'MidC Shocks'!AQ28</f>
        <v>0.96099999999999997</v>
      </c>
      <c r="M57" s="27">
        <f>'MidC Shocks'!AR28</f>
        <v>1.0289999999999999</v>
      </c>
      <c r="N57" s="27">
        <f>'MidC Shocks'!AS28</f>
        <v>0.995</v>
      </c>
      <c r="O57" s="27">
        <f>'MidC Shocks'!AT28</f>
        <v>1.0409999999999999</v>
      </c>
      <c r="P57" s="27">
        <f>'MidC Shocks'!AU28</f>
        <v>0.97699999999999998</v>
      </c>
      <c r="Q57" s="27">
        <f>'MidC Shocks'!AV28</f>
        <v>1.0680000000000001</v>
      </c>
      <c r="R57" s="27">
        <f>'MidC Shocks'!AW28</f>
        <v>0.997</v>
      </c>
      <c r="S57" s="27">
        <f>'MidC Shocks'!AX28</f>
        <v>0.96599999999999997</v>
      </c>
      <c r="T57" s="27">
        <f>'MidC Shocks'!AY28</f>
        <v>0.96</v>
      </c>
      <c r="U57" s="27">
        <f>'MidC Shocks'!AZ28</f>
        <v>0.94099999999999995</v>
      </c>
      <c r="V57" s="27">
        <f>'MidC Shocks'!BA28</f>
        <v>0.999</v>
      </c>
      <c r="W57" s="19">
        <f>'MidC Shocks'!BB28</f>
        <v>27</v>
      </c>
      <c r="X57" s="36">
        <f>'MidC Shocks'!BC28</f>
        <v>1.0003</v>
      </c>
      <c r="Y57" s="37">
        <f>'MidC Shocks'!BD28</f>
        <v>24</v>
      </c>
    </row>
    <row r="58" spans="1:25" x14ac:dyDescent="0.2">
      <c r="A58" s="2">
        <f t="shared" si="11"/>
        <v>0.99960000000000027</v>
      </c>
      <c r="B58" s="2">
        <f>'MidC Shocks'!AG29</f>
        <v>31</v>
      </c>
      <c r="C58" s="27">
        <f>'MidC Shocks'!AH29</f>
        <v>1.026</v>
      </c>
      <c r="D58" s="27">
        <f>'MidC Shocks'!AI29</f>
        <v>0.99</v>
      </c>
      <c r="E58" s="27">
        <f>'MidC Shocks'!AJ29</f>
        <v>0.92600000000000005</v>
      </c>
      <c r="F58" s="27">
        <f>'MidC Shocks'!AK29</f>
        <v>0.95499999999999996</v>
      </c>
      <c r="G58" s="27">
        <f>'MidC Shocks'!AL29</f>
        <v>1.0209999999999999</v>
      </c>
      <c r="H58" s="27">
        <f>'MidC Shocks'!AM29</f>
        <v>1.1060000000000001</v>
      </c>
      <c r="I58" s="27">
        <f>'MidC Shocks'!AN29</f>
        <v>0.97799999999999998</v>
      </c>
      <c r="J58" s="27">
        <f>'MidC Shocks'!AO29</f>
        <v>1.0129999999999999</v>
      </c>
      <c r="K58" s="27">
        <f>'MidC Shocks'!AP29</f>
        <v>1.0329999999999999</v>
      </c>
      <c r="L58" s="27">
        <f>'MidC Shocks'!AQ29</f>
        <v>0.97799999999999998</v>
      </c>
      <c r="M58" s="27">
        <f>'MidC Shocks'!AR29</f>
        <v>0.996</v>
      </c>
      <c r="N58" s="27">
        <f>'MidC Shocks'!AS29</f>
        <v>1.036</v>
      </c>
      <c r="O58" s="27">
        <f>'MidC Shocks'!AT29</f>
        <v>0.95499999999999996</v>
      </c>
      <c r="P58" s="27">
        <f>'MidC Shocks'!AU29</f>
        <v>1.0109999999999999</v>
      </c>
      <c r="Q58" s="27">
        <f>'MidC Shocks'!AV29</f>
        <v>0.93600000000000005</v>
      </c>
      <c r="R58" s="27">
        <f>'MidC Shocks'!AW29</f>
        <v>0.999</v>
      </c>
      <c r="S58" s="27">
        <f>'MidC Shocks'!AX29</f>
        <v>0.99199999999999999</v>
      </c>
      <c r="T58" s="27">
        <f>'MidC Shocks'!AY29</f>
        <v>0.98399999999999999</v>
      </c>
      <c r="U58" s="27">
        <f>'MidC Shocks'!AZ29</f>
        <v>0.99199999999999999</v>
      </c>
      <c r="V58" s="27">
        <f>'MidC Shocks'!BA29</f>
        <v>1.0649999999999999</v>
      </c>
      <c r="W58" s="19">
        <f>'MidC Shocks'!BB29</f>
        <v>4</v>
      </c>
      <c r="X58" s="36">
        <f>'MidC Shocks'!BC29</f>
        <v>0.99960000000000027</v>
      </c>
      <c r="Y58" s="37">
        <f>'MidC Shocks'!BD29</f>
        <v>25</v>
      </c>
    </row>
    <row r="59" spans="1:25" x14ac:dyDescent="0.2">
      <c r="A59" s="2">
        <f t="shared" si="11"/>
        <v>0.99945000000000006</v>
      </c>
      <c r="B59" s="2">
        <f>'MidC Shocks'!AG30</f>
        <v>1</v>
      </c>
      <c r="C59" s="27">
        <f>'MidC Shocks'!AH30</f>
        <v>0.999</v>
      </c>
      <c r="D59" s="27">
        <f>'MidC Shocks'!AI30</f>
        <v>1.002</v>
      </c>
      <c r="E59" s="27">
        <f>'MidC Shocks'!AJ30</f>
        <v>1.0289999999999999</v>
      </c>
      <c r="F59" s="27">
        <f>'MidC Shocks'!AK30</f>
        <v>0.94199999999999995</v>
      </c>
      <c r="G59" s="27">
        <f>'MidC Shocks'!AL30</f>
        <v>0.97099999999999997</v>
      </c>
      <c r="H59" s="27">
        <f>'MidC Shocks'!AM30</f>
        <v>0.99199999999999999</v>
      </c>
      <c r="I59" s="27">
        <f>'MidC Shocks'!AN30</f>
        <v>1.03</v>
      </c>
      <c r="J59" s="27">
        <f>'MidC Shocks'!AO30</f>
        <v>1.024</v>
      </c>
      <c r="K59" s="27">
        <f>'MidC Shocks'!AP30</f>
        <v>0.98599999999999999</v>
      </c>
      <c r="L59" s="27">
        <f>'MidC Shocks'!AQ30</f>
        <v>1.0609999999999999</v>
      </c>
      <c r="M59" s="27">
        <f>'MidC Shocks'!AR30</f>
        <v>0.96699999999999997</v>
      </c>
      <c r="N59" s="27">
        <f>'MidC Shocks'!AS30</f>
        <v>0.998</v>
      </c>
      <c r="O59" s="27">
        <f>'MidC Shocks'!AT30</f>
        <v>0.99099999999999999</v>
      </c>
      <c r="P59" s="27">
        <f>'MidC Shocks'!AU30</f>
        <v>1.0189999999999999</v>
      </c>
      <c r="Q59" s="27">
        <f>'MidC Shocks'!AV30</f>
        <v>1.0369999999999999</v>
      </c>
      <c r="R59" s="27">
        <f>'MidC Shocks'!AW30</f>
        <v>1.0329999999999999</v>
      </c>
      <c r="S59" s="27">
        <f>'MidC Shocks'!AX30</f>
        <v>1.012</v>
      </c>
      <c r="T59" s="27">
        <f>'MidC Shocks'!AY30</f>
        <v>1.0249999999999999</v>
      </c>
      <c r="U59" s="27">
        <f>'MidC Shocks'!AZ30</f>
        <v>0.91400000000000003</v>
      </c>
      <c r="V59" s="27">
        <f>'MidC Shocks'!BA30</f>
        <v>0.95699999999999996</v>
      </c>
      <c r="W59" s="19">
        <f>'MidC Shocks'!BB30</f>
        <v>41</v>
      </c>
      <c r="X59" s="36">
        <f>'MidC Shocks'!BC30</f>
        <v>0.99945000000000006</v>
      </c>
      <c r="Y59" s="37">
        <f>'MidC Shocks'!BD30</f>
        <v>26</v>
      </c>
    </row>
    <row r="60" spans="1:25" x14ac:dyDescent="0.2">
      <c r="A60" s="2">
        <f t="shared" si="11"/>
        <v>0.99924999999999997</v>
      </c>
      <c r="B60" s="2">
        <f>'MidC Shocks'!AG31</f>
        <v>35</v>
      </c>
      <c r="C60" s="27">
        <f>'MidC Shocks'!AH31</f>
        <v>0.97899999999999998</v>
      </c>
      <c r="D60" s="27">
        <f>'MidC Shocks'!AI31</f>
        <v>1.0660000000000001</v>
      </c>
      <c r="E60" s="27">
        <f>'MidC Shocks'!AJ31</f>
        <v>0.997</v>
      </c>
      <c r="F60" s="27">
        <f>'MidC Shocks'!AK31</f>
        <v>0.95599999999999996</v>
      </c>
      <c r="G60" s="27">
        <f>'MidC Shocks'!AL31</f>
        <v>0.98499999999999999</v>
      </c>
      <c r="H60" s="27">
        <f>'MidC Shocks'!AM31</f>
        <v>0.98899999999999999</v>
      </c>
      <c r="I60" s="27">
        <f>'MidC Shocks'!AN31</f>
        <v>0.96599999999999997</v>
      </c>
      <c r="J60" s="27">
        <f>'MidC Shocks'!AO31</f>
        <v>1.0229999999999999</v>
      </c>
      <c r="K60" s="27">
        <f>'MidC Shocks'!AP31</f>
        <v>0.95799999999999996</v>
      </c>
      <c r="L60" s="27">
        <f>'MidC Shocks'!AQ31</f>
        <v>1.024</v>
      </c>
      <c r="M60" s="27">
        <f>'MidC Shocks'!AR31</f>
        <v>1.014</v>
      </c>
      <c r="N60" s="27">
        <f>'MidC Shocks'!AS31</f>
        <v>1.014</v>
      </c>
      <c r="O60" s="27">
        <f>'MidC Shocks'!AT31</f>
        <v>0.98</v>
      </c>
      <c r="P60" s="27">
        <f>'MidC Shocks'!AU31</f>
        <v>0.99399999999999999</v>
      </c>
      <c r="Q60" s="27">
        <f>'MidC Shocks'!AV31</f>
        <v>1.0409999999999999</v>
      </c>
      <c r="R60" s="27">
        <f>'MidC Shocks'!AW31</f>
        <v>0.97</v>
      </c>
      <c r="S60" s="27">
        <f>'MidC Shocks'!AX31</f>
        <v>1.028</v>
      </c>
      <c r="T60" s="27">
        <f>'MidC Shocks'!AY31</f>
        <v>1.0209999999999999</v>
      </c>
      <c r="U60" s="27">
        <f>'MidC Shocks'!AZ31</f>
        <v>0.97299999999999998</v>
      </c>
      <c r="V60" s="27">
        <f>'MidC Shocks'!BA31</f>
        <v>1.0069999999999999</v>
      </c>
      <c r="W60" s="19">
        <f>'MidC Shocks'!BB31</f>
        <v>26</v>
      </c>
      <c r="X60" s="36">
        <f>'MidC Shocks'!BC31</f>
        <v>0.99924999999999997</v>
      </c>
      <c r="Y60" s="37">
        <f>'MidC Shocks'!BD31</f>
        <v>27</v>
      </c>
    </row>
    <row r="61" spans="1:25" x14ac:dyDescent="0.2">
      <c r="A61" s="2">
        <f t="shared" si="11"/>
        <v>0.9991000000000001</v>
      </c>
      <c r="B61" s="2">
        <f>'MidC Shocks'!AG32</f>
        <v>32</v>
      </c>
      <c r="C61" s="27">
        <f>'MidC Shocks'!AH32</f>
        <v>0.98099999999999998</v>
      </c>
      <c r="D61" s="27">
        <f>'MidC Shocks'!AI32</f>
        <v>0.98699999999999999</v>
      </c>
      <c r="E61" s="27">
        <f>'MidC Shocks'!AJ32</f>
        <v>1.081</v>
      </c>
      <c r="F61" s="27">
        <f>'MidC Shocks'!AK32</f>
        <v>1.0409999999999999</v>
      </c>
      <c r="G61" s="27">
        <f>'MidC Shocks'!AL32</f>
        <v>0.98899999999999999</v>
      </c>
      <c r="H61" s="27">
        <f>'MidC Shocks'!AM32</f>
        <v>0.92300000000000004</v>
      </c>
      <c r="I61" s="27">
        <f>'MidC Shocks'!AN32</f>
        <v>1.0009999999999999</v>
      </c>
      <c r="J61" s="27">
        <f>'MidC Shocks'!AO32</f>
        <v>0.96599999999999997</v>
      </c>
      <c r="K61" s="27">
        <f>'MidC Shocks'!AP32</f>
        <v>0.96199999999999997</v>
      </c>
      <c r="L61" s="27">
        <f>'MidC Shocks'!AQ32</f>
        <v>1.006</v>
      </c>
      <c r="M61" s="27">
        <f>'MidC Shocks'!AR32</f>
        <v>1.0129999999999999</v>
      </c>
      <c r="N61" s="27">
        <f>'MidC Shocks'!AS32</f>
        <v>0.97</v>
      </c>
      <c r="O61" s="27">
        <f>'MidC Shocks'!AT32</f>
        <v>1.0589999999999999</v>
      </c>
      <c r="P61" s="27">
        <f>'MidC Shocks'!AU32</f>
        <v>0.98599999999999999</v>
      </c>
      <c r="Q61" s="27">
        <f>'MidC Shocks'!AV32</f>
        <v>1.08</v>
      </c>
      <c r="R61" s="27">
        <f>'MidC Shocks'!AW32</f>
        <v>0.995</v>
      </c>
      <c r="S61" s="27">
        <f>'MidC Shocks'!AX32</f>
        <v>1.0089999999999999</v>
      </c>
      <c r="T61" s="27">
        <f>'MidC Shocks'!AY32</f>
        <v>1.0109999999999999</v>
      </c>
      <c r="U61" s="27">
        <f>'MidC Shocks'!AZ32</f>
        <v>0.97299999999999998</v>
      </c>
      <c r="V61" s="27">
        <f>'MidC Shocks'!BA32</f>
        <v>0.94899999999999995</v>
      </c>
      <c r="W61" s="19">
        <f>'MidC Shocks'!BB32</f>
        <v>43</v>
      </c>
      <c r="X61" s="36">
        <f>'MidC Shocks'!BC32</f>
        <v>0.9991000000000001</v>
      </c>
      <c r="Y61" s="37">
        <f>'MidC Shocks'!BD32</f>
        <v>28</v>
      </c>
    </row>
    <row r="62" spans="1:25" x14ac:dyDescent="0.2">
      <c r="A62" s="2">
        <f t="shared" si="11"/>
        <v>0.99874999999999992</v>
      </c>
      <c r="B62" s="2">
        <f>'MidC Shocks'!AG33</f>
        <v>25</v>
      </c>
      <c r="C62" s="27">
        <f>'MidC Shocks'!AH33</f>
        <v>0.98199999999999998</v>
      </c>
      <c r="D62" s="27">
        <f>'MidC Shocks'!AI33</f>
        <v>1.0009999999999999</v>
      </c>
      <c r="E62" s="27">
        <f>'MidC Shocks'!AJ33</f>
        <v>1.0189999999999999</v>
      </c>
      <c r="F62" s="27">
        <f>'MidC Shocks'!AK33</f>
        <v>1.0409999999999999</v>
      </c>
      <c r="G62" s="27">
        <f>'MidC Shocks'!AL33</f>
        <v>1.006</v>
      </c>
      <c r="H62" s="27">
        <f>'MidC Shocks'!AM33</f>
        <v>0.95699999999999996</v>
      </c>
      <c r="I62" s="27">
        <f>'MidC Shocks'!AN33</f>
        <v>1.026</v>
      </c>
      <c r="J62" s="27">
        <f>'MidC Shocks'!AO33</f>
        <v>1.018</v>
      </c>
      <c r="K62" s="27">
        <f>'MidC Shocks'!AP33</f>
        <v>0.97299999999999998</v>
      </c>
      <c r="L62" s="27">
        <f>'MidC Shocks'!AQ33</f>
        <v>0.96099999999999997</v>
      </c>
      <c r="M62" s="27">
        <f>'MidC Shocks'!AR33</f>
        <v>1.081</v>
      </c>
      <c r="N62" s="27">
        <f>'MidC Shocks'!AS33</f>
        <v>0.97399999999999998</v>
      </c>
      <c r="O62" s="27">
        <f>'MidC Shocks'!AT33</f>
        <v>0.999</v>
      </c>
      <c r="P62" s="27">
        <f>'MidC Shocks'!AU33</f>
        <v>0.96299999999999997</v>
      </c>
      <c r="Q62" s="27">
        <f>'MidC Shocks'!AV33</f>
        <v>1.024</v>
      </c>
      <c r="R62" s="27">
        <f>'MidC Shocks'!AW33</f>
        <v>0.99</v>
      </c>
      <c r="S62" s="27">
        <f>'MidC Shocks'!AX33</f>
        <v>0.98099999999999998</v>
      </c>
      <c r="T62" s="27">
        <f>'MidC Shocks'!AY33</f>
        <v>0.96099999999999997</v>
      </c>
      <c r="U62" s="27">
        <f>'MidC Shocks'!AZ33</f>
        <v>1.0089999999999999</v>
      </c>
      <c r="V62" s="27">
        <f>'MidC Shocks'!BA33</f>
        <v>1.0089999999999999</v>
      </c>
      <c r="W62" s="19">
        <f>'MidC Shocks'!BB33</f>
        <v>25</v>
      </c>
      <c r="X62" s="36">
        <f>'MidC Shocks'!BC33</f>
        <v>0.99874999999999992</v>
      </c>
      <c r="Y62" s="37">
        <f>'MidC Shocks'!BD33</f>
        <v>29</v>
      </c>
    </row>
    <row r="63" spans="1:25" x14ac:dyDescent="0.2">
      <c r="A63" s="2">
        <f t="shared" si="11"/>
        <v>0.99834999999999996</v>
      </c>
      <c r="B63" s="2">
        <f>'MidC Shocks'!AG34</f>
        <v>2</v>
      </c>
      <c r="C63" s="27">
        <f>'MidC Shocks'!AH34</f>
        <v>1.0149999999999999</v>
      </c>
      <c r="D63" s="27">
        <f>'MidC Shocks'!AI34</f>
        <v>0.998</v>
      </c>
      <c r="E63" s="27">
        <f>'MidC Shocks'!AJ34</f>
        <v>0.96599999999999997</v>
      </c>
      <c r="F63" s="27">
        <f>'MidC Shocks'!AK34</f>
        <v>1.0629999999999999</v>
      </c>
      <c r="G63" s="27">
        <f>'MidC Shocks'!AL34</f>
        <v>1.018</v>
      </c>
      <c r="H63" s="27">
        <f>'MidC Shocks'!AM34</f>
        <v>1.002</v>
      </c>
      <c r="I63" s="27">
        <f>'MidC Shocks'!AN34</f>
        <v>0.95399999999999996</v>
      </c>
      <c r="J63" s="27">
        <f>'MidC Shocks'!AO34</f>
        <v>0.97099999999999997</v>
      </c>
      <c r="K63" s="27">
        <f>'MidC Shocks'!AP34</f>
        <v>1.028</v>
      </c>
      <c r="L63" s="27">
        <f>'MidC Shocks'!AQ34</f>
        <v>0.92500000000000004</v>
      </c>
      <c r="M63" s="27">
        <f>'MidC Shocks'!AR34</f>
        <v>1.03</v>
      </c>
      <c r="N63" s="27">
        <f>'MidC Shocks'!AS34</f>
        <v>0.97899999999999998</v>
      </c>
      <c r="O63" s="27">
        <f>'MidC Shocks'!AT34</f>
        <v>1.0109999999999999</v>
      </c>
      <c r="P63" s="27">
        <f>'MidC Shocks'!AU34</f>
        <v>0.98899999999999999</v>
      </c>
      <c r="Q63" s="27">
        <f>'MidC Shocks'!AV34</f>
        <v>0.97099999999999997</v>
      </c>
      <c r="R63" s="27">
        <f>'MidC Shocks'!AW34</f>
        <v>0.95599999999999996</v>
      </c>
      <c r="S63" s="27">
        <f>'MidC Shocks'!AX34</f>
        <v>1.006</v>
      </c>
      <c r="T63" s="27">
        <f>'MidC Shocks'!AY34</f>
        <v>0.97499999999999998</v>
      </c>
      <c r="U63" s="27">
        <f>'MidC Shocks'!AZ34</f>
        <v>1.0649999999999999</v>
      </c>
      <c r="V63" s="27">
        <f>'MidC Shocks'!BA34</f>
        <v>1.0449999999999999</v>
      </c>
      <c r="W63" s="19">
        <f>'MidC Shocks'!BB34</f>
        <v>9</v>
      </c>
      <c r="X63" s="36">
        <f>'MidC Shocks'!BC34</f>
        <v>0.99834999999999996</v>
      </c>
      <c r="Y63" s="37">
        <f>'MidC Shocks'!BD34</f>
        <v>30</v>
      </c>
    </row>
    <row r="64" spans="1:25" x14ac:dyDescent="0.2">
      <c r="A64" s="2">
        <f t="shared" si="11"/>
        <v>0.99824999999999986</v>
      </c>
      <c r="B64" s="2">
        <f>'MidC Shocks'!AG35</f>
        <v>36</v>
      </c>
      <c r="C64" s="27">
        <f>'MidC Shocks'!AH35</f>
        <v>1.0009999999999999</v>
      </c>
      <c r="D64" s="27">
        <f>'MidC Shocks'!AI35</f>
        <v>0.95899999999999996</v>
      </c>
      <c r="E64" s="27">
        <f>'MidC Shocks'!AJ35</f>
        <v>0.998</v>
      </c>
      <c r="F64" s="27">
        <f>'MidC Shocks'!AK35</f>
        <v>1.034</v>
      </c>
      <c r="G64" s="27">
        <f>'MidC Shocks'!AL35</f>
        <v>1.0529999999999999</v>
      </c>
      <c r="H64" s="27">
        <f>'MidC Shocks'!AM35</f>
        <v>1.0069999999999999</v>
      </c>
      <c r="I64" s="27">
        <f>'MidC Shocks'!AN35</f>
        <v>1.0309999999999999</v>
      </c>
      <c r="J64" s="27">
        <f>'MidC Shocks'!AO35</f>
        <v>0.97099999999999997</v>
      </c>
      <c r="K64" s="27">
        <f>'MidC Shocks'!AP35</f>
        <v>1.026</v>
      </c>
      <c r="L64" s="27">
        <f>'MidC Shocks'!AQ35</f>
        <v>0.96299999999999997</v>
      </c>
      <c r="M64" s="27">
        <f>'MidC Shocks'!AR35</f>
        <v>0.98299999999999998</v>
      </c>
      <c r="N64" s="27">
        <f>'MidC Shocks'!AS35</f>
        <v>0.98199999999999998</v>
      </c>
      <c r="O64" s="27">
        <f>'MidC Shocks'!AT35</f>
        <v>1.014</v>
      </c>
      <c r="P64" s="27">
        <f>'MidC Shocks'!AU35</f>
        <v>0.98699999999999999</v>
      </c>
      <c r="Q64" s="27">
        <f>'MidC Shocks'!AV35</f>
        <v>0.92700000000000005</v>
      </c>
      <c r="R64" s="27">
        <f>'MidC Shocks'!AW35</f>
        <v>1.014</v>
      </c>
      <c r="S64" s="27">
        <f>'MidC Shocks'!AX35</f>
        <v>0.97699999999999998</v>
      </c>
      <c r="T64" s="27">
        <f>'MidC Shocks'!AY35</f>
        <v>0.997</v>
      </c>
      <c r="U64" s="27">
        <f>'MidC Shocks'!AZ35</f>
        <v>1.016</v>
      </c>
      <c r="V64" s="27">
        <f>'MidC Shocks'!BA35</f>
        <v>1.0249999999999999</v>
      </c>
      <c r="W64" s="19">
        <f>'MidC Shocks'!BB35</f>
        <v>17</v>
      </c>
      <c r="X64" s="36">
        <f>'MidC Shocks'!BC35</f>
        <v>0.99824999999999986</v>
      </c>
      <c r="Y64" s="37">
        <f>'MidC Shocks'!BD35</f>
        <v>31</v>
      </c>
    </row>
    <row r="65" spans="1:25" x14ac:dyDescent="0.2">
      <c r="A65" s="2">
        <f t="shared" si="11"/>
        <v>0.99665000000000004</v>
      </c>
      <c r="B65" s="2">
        <f>'MidC Shocks'!AG36</f>
        <v>49</v>
      </c>
      <c r="C65" s="27">
        <f>'MidC Shocks'!AH36</f>
        <v>1.0049999999999999</v>
      </c>
      <c r="D65" s="27">
        <f>'MidC Shocks'!AI36</f>
        <v>1.026</v>
      </c>
      <c r="E65" s="27">
        <f>'MidC Shocks'!AJ36</f>
        <v>1.002</v>
      </c>
      <c r="F65" s="27">
        <f>'MidC Shocks'!AK36</f>
        <v>0.97699999999999998</v>
      </c>
      <c r="G65" s="27">
        <f>'MidC Shocks'!AL36</f>
        <v>0.93899999999999995</v>
      </c>
      <c r="H65" s="27">
        <f>'MidC Shocks'!AM36</f>
        <v>0.98</v>
      </c>
      <c r="I65" s="27">
        <f>'MidC Shocks'!AN36</f>
        <v>1.0069999999999999</v>
      </c>
      <c r="J65" s="27">
        <f>'MidC Shocks'!AO36</f>
        <v>0.97099999999999997</v>
      </c>
      <c r="K65" s="27">
        <f>'MidC Shocks'!AP36</f>
        <v>1.01</v>
      </c>
      <c r="L65" s="27">
        <f>'MidC Shocks'!AQ36</f>
        <v>1.022</v>
      </c>
      <c r="M65" s="27">
        <f>'MidC Shocks'!AR36</f>
        <v>0.95099999999999996</v>
      </c>
      <c r="N65" s="27">
        <f>'MidC Shocks'!AS36</f>
        <v>0.98</v>
      </c>
      <c r="O65" s="27">
        <f>'MidC Shocks'!AT36</f>
        <v>0.94899999999999995</v>
      </c>
      <c r="P65" s="27">
        <f>'MidC Shocks'!AU36</f>
        <v>1.024</v>
      </c>
      <c r="Q65" s="27">
        <f>'MidC Shocks'!AV36</f>
        <v>0.94</v>
      </c>
      <c r="R65" s="27">
        <f>'MidC Shocks'!AW36</f>
        <v>1</v>
      </c>
      <c r="S65" s="27">
        <f>'MidC Shocks'!AX36</f>
        <v>1.022</v>
      </c>
      <c r="T65" s="27">
        <f>'MidC Shocks'!AY36</f>
        <v>1.0449999999999999</v>
      </c>
      <c r="U65" s="27">
        <f>'MidC Shocks'!AZ36</f>
        <v>1.052</v>
      </c>
      <c r="V65" s="27">
        <f>'MidC Shocks'!BA36</f>
        <v>1.0309999999999999</v>
      </c>
      <c r="W65" s="19">
        <f>'MidC Shocks'!BB36</f>
        <v>14</v>
      </c>
      <c r="X65" s="36">
        <f>'MidC Shocks'!BC36</f>
        <v>0.99665000000000004</v>
      </c>
      <c r="Y65" s="37">
        <f>'MidC Shocks'!BD36</f>
        <v>32</v>
      </c>
    </row>
    <row r="66" spans="1:25" x14ac:dyDescent="0.2">
      <c r="A66" s="2">
        <f t="shared" si="11"/>
        <v>0.99640000000000017</v>
      </c>
      <c r="B66" s="2">
        <f>'MidC Shocks'!AG37</f>
        <v>38</v>
      </c>
      <c r="C66" s="27">
        <f>'MidC Shocks'!AH37</f>
        <v>1.0089999999999999</v>
      </c>
      <c r="D66" s="27">
        <f>'MidC Shocks'!AI37</f>
        <v>1.042</v>
      </c>
      <c r="E66" s="27">
        <f>'MidC Shocks'!AJ37</f>
        <v>0.97399999999999998</v>
      </c>
      <c r="F66" s="27">
        <f>'MidC Shocks'!AK37</f>
        <v>0.96199999999999997</v>
      </c>
      <c r="G66" s="27">
        <f>'MidC Shocks'!AL37</f>
        <v>0.97699999999999998</v>
      </c>
      <c r="H66" s="27">
        <f>'MidC Shocks'!AM37</f>
        <v>1.0269999999999999</v>
      </c>
      <c r="I66" s="27">
        <f>'MidC Shocks'!AN37</f>
        <v>0.94</v>
      </c>
      <c r="J66" s="27">
        <f>'MidC Shocks'!AO37</f>
        <v>0.99</v>
      </c>
      <c r="K66" s="27">
        <f>'MidC Shocks'!AP37</f>
        <v>0.97799999999999998</v>
      </c>
      <c r="L66" s="27">
        <f>'MidC Shocks'!AQ37</f>
        <v>0.95099999999999996</v>
      </c>
      <c r="M66" s="27">
        <f>'MidC Shocks'!AR37</f>
        <v>1.0740000000000001</v>
      </c>
      <c r="N66" s="27">
        <f>'MidC Shocks'!AS37</f>
        <v>1.032</v>
      </c>
      <c r="O66" s="27">
        <f>'MidC Shocks'!AT37</f>
        <v>0.96399999999999997</v>
      </c>
      <c r="P66" s="27">
        <f>'MidC Shocks'!AU37</f>
        <v>1.032</v>
      </c>
      <c r="Q66" s="27">
        <f>'MidC Shocks'!AV37</f>
        <v>0.97</v>
      </c>
      <c r="R66" s="27">
        <f>'MidC Shocks'!AW37</f>
        <v>0.97399999999999998</v>
      </c>
      <c r="S66" s="27">
        <f>'MidC Shocks'!AX37</f>
        <v>1.008</v>
      </c>
      <c r="T66" s="27">
        <f>'MidC Shocks'!AY37</f>
        <v>0.98399999999999999</v>
      </c>
      <c r="U66" s="27">
        <f>'MidC Shocks'!AZ37</f>
        <v>1.002</v>
      </c>
      <c r="V66" s="27">
        <f>'MidC Shocks'!BA37</f>
        <v>1.038</v>
      </c>
      <c r="W66" s="19">
        <f>'MidC Shocks'!BB37</f>
        <v>10</v>
      </c>
      <c r="X66" s="36">
        <f>'MidC Shocks'!BC37</f>
        <v>0.99640000000000017</v>
      </c>
      <c r="Y66" s="37">
        <f>'MidC Shocks'!BD37</f>
        <v>33</v>
      </c>
    </row>
    <row r="67" spans="1:25" x14ac:dyDescent="0.2">
      <c r="A67" s="2">
        <f t="shared" si="11"/>
        <v>0.99629999999999996</v>
      </c>
      <c r="B67" s="2">
        <f>'MidC Shocks'!AG38</f>
        <v>11</v>
      </c>
      <c r="C67" s="27">
        <f>'MidC Shocks'!AH38</f>
        <v>0.92400000000000004</v>
      </c>
      <c r="D67" s="27">
        <f>'MidC Shocks'!AI38</f>
        <v>0.99299999999999999</v>
      </c>
      <c r="E67" s="27">
        <f>'MidC Shocks'!AJ38</f>
        <v>0.97099999999999997</v>
      </c>
      <c r="F67" s="27">
        <f>'MidC Shocks'!AK38</f>
        <v>0.95399999999999996</v>
      </c>
      <c r="G67" s="27">
        <f>'MidC Shocks'!AL38</f>
        <v>1.002</v>
      </c>
      <c r="H67" s="27">
        <f>'MidC Shocks'!AM38</f>
        <v>1.012</v>
      </c>
      <c r="I67" s="27">
        <f>'MidC Shocks'!AN38</f>
        <v>1.048</v>
      </c>
      <c r="J67" s="27">
        <f>'MidC Shocks'!AO38</f>
        <v>1.0129999999999999</v>
      </c>
      <c r="K67" s="27">
        <f>'MidC Shocks'!AP38</f>
        <v>1.0029999999999999</v>
      </c>
      <c r="L67" s="27">
        <f>'MidC Shocks'!AQ38</f>
        <v>1.0489999999999999</v>
      </c>
      <c r="M67" s="27">
        <f>'MidC Shocks'!AR38</f>
        <v>1.0349999999999999</v>
      </c>
      <c r="N67" s="27">
        <f>'MidC Shocks'!AS38</f>
        <v>0.97199999999999998</v>
      </c>
      <c r="O67" s="27">
        <f>'MidC Shocks'!AT38</f>
        <v>0.97399999999999998</v>
      </c>
      <c r="P67" s="27">
        <f>'MidC Shocks'!AU38</f>
        <v>0.96599999999999997</v>
      </c>
      <c r="Q67" s="27">
        <f>'MidC Shocks'!AV38</f>
        <v>1.079</v>
      </c>
      <c r="R67" s="27">
        <f>'MidC Shocks'!AW38</f>
        <v>1.012</v>
      </c>
      <c r="S67" s="27">
        <f>'MidC Shocks'!AX38</f>
        <v>0.97299999999999998</v>
      </c>
      <c r="T67" s="27">
        <f>'MidC Shocks'!AY38</f>
        <v>0.96299999999999997</v>
      </c>
      <c r="U67" s="27">
        <f>'MidC Shocks'!AZ38</f>
        <v>1.044</v>
      </c>
      <c r="V67" s="27">
        <f>'MidC Shocks'!BA38</f>
        <v>0.93899999999999995</v>
      </c>
      <c r="W67" s="19">
        <f>'MidC Shocks'!BB38</f>
        <v>48</v>
      </c>
      <c r="X67" s="36">
        <f>'MidC Shocks'!BC38</f>
        <v>0.99629999999999996</v>
      </c>
      <c r="Y67" s="37">
        <f>'MidC Shocks'!BD38</f>
        <v>34</v>
      </c>
    </row>
    <row r="68" spans="1:25" x14ac:dyDescent="0.2">
      <c r="A68" s="2">
        <f t="shared" si="11"/>
        <v>0.99574999999999958</v>
      </c>
      <c r="B68" s="2">
        <f>'MidC Shocks'!AG39</f>
        <v>43</v>
      </c>
      <c r="C68" s="27">
        <f>'MidC Shocks'!AH39</f>
        <v>0.97399999999999998</v>
      </c>
      <c r="D68" s="27">
        <f>'MidC Shocks'!AI39</f>
        <v>0.89800000000000002</v>
      </c>
      <c r="E68" s="27">
        <f>'MidC Shocks'!AJ39</f>
        <v>1.0069999999999999</v>
      </c>
      <c r="F68" s="27">
        <f>'MidC Shocks'!AK39</f>
        <v>1.008</v>
      </c>
      <c r="G68" s="27">
        <f>'MidC Shocks'!AL39</f>
        <v>1.026</v>
      </c>
      <c r="H68" s="27">
        <f>'MidC Shocks'!AM39</f>
        <v>1.01</v>
      </c>
      <c r="I68" s="27">
        <f>'MidC Shocks'!AN39</f>
        <v>0.96399999999999997</v>
      </c>
      <c r="J68" s="27">
        <f>'MidC Shocks'!AO39</f>
        <v>0.99</v>
      </c>
      <c r="K68" s="27">
        <f>'MidC Shocks'!AP39</f>
        <v>0.96199999999999997</v>
      </c>
      <c r="L68" s="27">
        <f>'MidC Shocks'!AQ39</f>
        <v>1.0129999999999999</v>
      </c>
      <c r="M68" s="27">
        <f>'MidC Shocks'!AR39</f>
        <v>1.0780000000000001</v>
      </c>
      <c r="N68" s="27">
        <f>'MidC Shocks'!AS39</f>
        <v>1.036</v>
      </c>
      <c r="O68" s="27">
        <f>'MidC Shocks'!AT39</f>
        <v>0.93</v>
      </c>
      <c r="P68" s="27">
        <f>'MidC Shocks'!AU39</f>
        <v>1.0429999999999999</v>
      </c>
      <c r="Q68" s="27">
        <f>'MidC Shocks'!AV39</f>
        <v>0.97499999999999998</v>
      </c>
      <c r="R68" s="27">
        <f>'MidC Shocks'!AW39</f>
        <v>0.99199999999999999</v>
      </c>
      <c r="S68" s="27">
        <f>'MidC Shocks'!AX39</f>
        <v>0.96399999999999997</v>
      </c>
      <c r="T68" s="27">
        <f>'MidC Shocks'!AY39</f>
        <v>1.0089999999999999</v>
      </c>
      <c r="U68" s="27">
        <f>'MidC Shocks'!AZ39</f>
        <v>0.999</v>
      </c>
      <c r="V68" s="27">
        <f>'MidC Shocks'!BA39</f>
        <v>1.0369999999999999</v>
      </c>
      <c r="W68" s="19">
        <f>'MidC Shocks'!BB39</f>
        <v>11</v>
      </c>
      <c r="X68" s="36">
        <f>'MidC Shocks'!BC39</f>
        <v>0.99574999999999958</v>
      </c>
      <c r="Y68" s="37">
        <f>'MidC Shocks'!BD39</f>
        <v>35</v>
      </c>
    </row>
    <row r="69" spans="1:25" x14ac:dyDescent="0.2">
      <c r="A69" s="2">
        <f t="shared" si="11"/>
        <v>0.99559999999999993</v>
      </c>
      <c r="B69" s="2">
        <f>'MidC Shocks'!AG40</f>
        <v>47</v>
      </c>
      <c r="C69" s="27">
        <f>'MidC Shocks'!AH40</f>
        <v>0.98599999999999999</v>
      </c>
      <c r="D69" s="27">
        <f>'MidC Shocks'!AI40</f>
        <v>0.98299999999999998</v>
      </c>
      <c r="E69" s="27">
        <f>'MidC Shocks'!AJ40</f>
        <v>1.0589999999999999</v>
      </c>
      <c r="F69" s="27">
        <f>'MidC Shocks'!AK40</f>
        <v>1.0389999999999999</v>
      </c>
      <c r="G69" s="27">
        <f>'MidC Shocks'!AL40</f>
        <v>0.92100000000000004</v>
      </c>
      <c r="H69" s="27">
        <f>'MidC Shocks'!AM40</f>
        <v>1.0029999999999999</v>
      </c>
      <c r="I69" s="27">
        <f>'MidC Shocks'!AN40</f>
        <v>0.98399999999999999</v>
      </c>
      <c r="J69" s="27">
        <f>'MidC Shocks'!AO40</f>
        <v>0.96099999999999997</v>
      </c>
      <c r="K69" s="27">
        <f>'MidC Shocks'!AP40</f>
        <v>1.0229999999999999</v>
      </c>
      <c r="L69" s="27">
        <f>'MidC Shocks'!AQ40</f>
        <v>0.93600000000000005</v>
      </c>
      <c r="M69" s="27">
        <f>'MidC Shocks'!AR40</f>
        <v>1.002</v>
      </c>
      <c r="N69" s="27">
        <f>'MidC Shocks'!AS40</f>
        <v>0.99099999999999999</v>
      </c>
      <c r="O69" s="27">
        <f>'MidC Shocks'!AT40</f>
        <v>1.0049999999999999</v>
      </c>
      <c r="P69" s="27">
        <f>'MidC Shocks'!AU40</f>
        <v>1.0009999999999999</v>
      </c>
      <c r="Q69" s="27">
        <f>'MidC Shocks'!AV40</f>
        <v>1.01</v>
      </c>
      <c r="R69" s="27">
        <f>'MidC Shocks'!AW40</f>
        <v>0.999</v>
      </c>
      <c r="S69" s="27">
        <f>'MidC Shocks'!AX40</f>
        <v>1.0389999999999999</v>
      </c>
      <c r="T69" s="27">
        <f>'MidC Shocks'!AY40</f>
        <v>1.0229999999999999</v>
      </c>
      <c r="U69" s="27">
        <f>'MidC Shocks'!AZ40</f>
        <v>0.96399999999999997</v>
      </c>
      <c r="V69" s="27">
        <f>'MidC Shocks'!BA40</f>
        <v>0.98299999999999998</v>
      </c>
      <c r="W69" s="19">
        <f>'MidC Shocks'!BB40</f>
        <v>29</v>
      </c>
      <c r="X69" s="36">
        <f>'MidC Shocks'!BC40</f>
        <v>0.99559999999999993</v>
      </c>
      <c r="Y69" s="37">
        <f>'MidC Shocks'!BD40</f>
        <v>36</v>
      </c>
    </row>
    <row r="70" spans="1:25" x14ac:dyDescent="0.2">
      <c r="A70" s="2">
        <f t="shared" si="11"/>
        <v>0.99525000000000008</v>
      </c>
      <c r="B70" s="2">
        <f>'MidC Shocks'!AG41</f>
        <v>13</v>
      </c>
      <c r="C70" s="27">
        <f>'MidC Shocks'!AH41</f>
        <v>1.0029999999999999</v>
      </c>
      <c r="D70" s="27">
        <f>'MidC Shocks'!AI41</f>
        <v>1.0589999999999999</v>
      </c>
      <c r="E70" s="27">
        <f>'MidC Shocks'!AJ41</f>
        <v>0.97099999999999997</v>
      </c>
      <c r="F70" s="27">
        <f>'MidC Shocks'!AK41</f>
        <v>1.0549999999999999</v>
      </c>
      <c r="G70" s="27">
        <f>'MidC Shocks'!AL41</f>
        <v>0.90900000000000003</v>
      </c>
      <c r="H70" s="27">
        <f>'MidC Shocks'!AM41</f>
        <v>0.997</v>
      </c>
      <c r="I70" s="27">
        <f>'MidC Shocks'!AN41</f>
        <v>1.01</v>
      </c>
      <c r="J70" s="27">
        <f>'MidC Shocks'!AO41</f>
        <v>1.004</v>
      </c>
      <c r="K70" s="27">
        <f>'MidC Shocks'!AP41</f>
        <v>1.016</v>
      </c>
      <c r="L70" s="27">
        <f>'MidC Shocks'!AQ41</f>
        <v>0.96399999999999997</v>
      </c>
      <c r="M70" s="27">
        <f>'MidC Shocks'!AR41</f>
        <v>1.0109999999999999</v>
      </c>
      <c r="N70" s="27">
        <f>'MidC Shocks'!AS41</f>
        <v>0.98899999999999999</v>
      </c>
      <c r="O70" s="27">
        <f>'MidC Shocks'!AT41</f>
        <v>0.93</v>
      </c>
      <c r="P70" s="27">
        <f>'MidC Shocks'!AU41</f>
        <v>0.98099999999999998</v>
      </c>
      <c r="Q70" s="27">
        <f>'MidC Shocks'!AV41</f>
        <v>1.0720000000000001</v>
      </c>
      <c r="R70" s="27">
        <f>'MidC Shocks'!AW41</f>
        <v>1.0249999999999999</v>
      </c>
      <c r="S70" s="27">
        <f>'MidC Shocks'!AX41</f>
        <v>0.98499999999999999</v>
      </c>
      <c r="T70" s="27">
        <f>'MidC Shocks'!AY41</f>
        <v>0.95799999999999996</v>
      </c>
      <c r="U70" s="27">
        <f>'MidC Shocks'!AZ41</f>
        <v>0.95599999999999996</v>
      </c>
      <c r="V70" s="27">
        <f>'MidC Shocks'!BA41</f>
        <v>1.01</v>
      </c>
      <c r="W70" s="19">
        <f>'MidC Shocks'!BB41</f>
        <v>24</v>
      </c>
      <c r="X70" s="36">
        <f>'MidC Shocks'!BC41</f>
        <v>0.99525000000000008</v>
      </c>
      <c r="Y70" s="37">
        <f>'MidC Shocks'!BD41</f>
        <v>37</v>
      </c>
    </row>
    <row r="71" spans="1:25" x14ac:dyDescent="0.2">
      <c r="A71" s="2">
        <f t="shared" si="11"/>
        <v>0.99429999999999974</v>
      </c>
      <c r="B71" s="2">
        <f>'MidC Shocks'!AG42</f>
        <v>40</v>
      </c>
      <c r="C71" s="27">
        <f>'MidC Shocks'!AH42</f>
        <v>0.93300000000000005</v>
      </c>
      <c r="D71" s="27">
        <f>'MidC Shocks'!AI42</f>
        <v>0.96599999999999997</v>
      </c>
      <c r="E71" s="27">
        <f>'MidC Shocks'!AJ42</f>
        <v>1.0489999999999999</v>
      </c>
      <c r="F71" s="27">
        <f>'MidC Shocks'!AK42</f>
        <v>1.022</v>
      </c>
      <c r="G71" s="27">
        <f>'MidC Shocks'!AL42</f>
        <v>0.92400000000000004</v>
      </c>
      <c r="H71" s="27">
        <f>'MidC Shocks'!AM42</f>
        <v>0.97499999999999998</v>
      </c>
      <c r="I71" s="27">
        <f>'MidC Shocks'!AN42</f>
        <v>1.034</v>
      </c>
      <c r="J71" s="27">
        <f>'MidC Shocks'!AO42</f>
        <v>0.94599999999999995</v>
      </c>
      <c r="K71" s="27">
        <f>'MidC Shocks'!AP42</f>
        <v>0.98499999999999999</v>
      </c>
      <c r="L71" s="27">
        <f>'MidC Shocks'!AQ42</f>
        <v>1.0109999999999999</v>
      </c>
      <c r="M71" s="27">
        <f>'MidC Shocks'!AR42</f>
        <v>1.0189999999999999</v>
      </c>
      <c r="N71" s="27">
        <f>'MidC Shocks'!AS42</f>
        <v>1.0269999999999999</v>
      </c>
      <c r="O71" s="27">
        <f>'MidC Shocks'!AT42</f>
        <v>1.026</v>
      </c>
      <c r="P71" s="27">
        <f>'MidC Shocks'!AU42</f>
        <v>0.89800000000000002</v>
      </c>
      <c r="Q71" s="27">
        <f>'MidC Shocks'!AV42</f>
        <v>1.0169999999999999</v>
      </c>
      <c r="R71" s="27">
        <f>'MidC Shocks'!AW42</f>
        <v>0.97499999999999998</v>
      </c>
      <c r="S71" s="27">
        <f>'MidC Shocks'!AX42</f>
        <v>1.016</v>
      </c>
      <c r="T71" s="27">
        <f>'MidC Shocks'!AY42</f>
        <v>0.94499999999999995</v>
      </c>
      <c r="U71" s="27">
        <f>'MidC Shocks'!AZ42</f>
        <v>1.0569999999999999</v>
      </c>
      <c r="V71" s="27">
        <f>'MidC Shocks'!BA42</f>
        <v>1.0609999999999999</v>
      </c>
      <c r="W71" s="19">
        <f>'MidC Shocks'!BB42</f>
        <v>6</v>
      </c>
      <c r="X71" s="36">
        <f>'MidC Shocks'!BC42</f>
        <v>0.99429999999999974</v>
      </c>
      <c r="Y71" s="37">
        <f>'MidC Shocks'!BD42</f>
        <v>38</v>
      </c>
    </row>
    <row r="72" spans="1:25" x14ac:dyDescent="0.2">
      <c r="A72" s="2">
        <f t="shared" si="11"/>
        <v>0.99334999999999984</v>
      </c>
      <c r="B72" s="2">
        <f>'MidC Shocks'!AG43</f>
        <v>21</v>
      </c>
      <c r="C72" s="27">
        <f>'MidC Shocks'!AH43</f>
        <v>1.026</v>
      </c>
      <c r="D72" s="27">
        <f>'MidC Shocks'!AI43</f>
        <v>0.98</v>
      </c>
      <c r="E72" s="27">
        <f>'MidC Shocks'!AJ43</f>
        <v>0.95599999999999996</v>
      </c>
      <c r="F72" s="27">
        <f>'MidC Shocks'!AK43</f>
        <v>0.93899999999999995</v>
      </c>
      <c r="G72" s="27">
        <f>'MidC Shocks'!AL43</f>
        <v>1.052</v>
      </c>
      <c r="H72" s="27">
        <f>'MidC Shocks'!AM43</f>
        <v>0.86899999999999999</v>
      </c>
      <c r="I72" s="27">
        <f>'MidC Shocks'!AN43</f>
        <v>1.095</v>
      </c>
      <c r="J72" s="27">
        <f>'MidC Shocks'!AO43</f>
        <v>1.002</v>
      </c>
      <c r="K72" s="27">
        <f>'MidC Shocks'!AP43</f>
        <v>1.002</v>
      </c>
      <c r="L72" s="27">
        <f>'MidC Shocks'!AQ43</f>
        <v>0.94</v>
      </c>
      <c r="M72" s="27">
        <f>'MidC Shocks'!AR43</f>
        <v>0.94</v>
      </c>
      <c r="N72" s="27">
        <f>'MidC Shocks'!AS43</f>
        <v>1.03</v>
      </c>
      <c r="O72" s="27">
        <f>'MidC Shocks'!AT43</f>
        <v>0.97799999999999998</v>
      </c>
      <c r="P72" s="27">
        <f>'MidC Shocks'!AU43</f>
        <v>1.052</v>
      </c>
      <c r="Q72" s="27">
        <f>'MidC Shocks'!AV43</f>
        <v>1.006</v>
      </c>
      <c r="R72" s="27">
        <f>'MidC Shocks'!AW43</f>
        <v>1.02</v>
      </c>
      <c r="S72" s="27">
        <f>'MidC Shocks'!AX43</f>
        <v>1.05</v>
      </c>
      <c r="T72" s="27">
        <f>'MidC Shocks'!AY43</f>
        <v>0.92800000000000005</v>
      </c>
      <c r="U72" s="27">
        <f>'MidC Shocks'!AZ43</f>
        <v>0.98199999999999998</v>
      </c>
      <c r="V72" s="27">
        <f>'MidC Shocks'!BA43</f>
        <v>1.02</v>
      </c>
      <c r="W72" s="19">
        <f>'MidC Shocks'!BB43</f>
        <v>19</v>
      </c>
      <c r="X72" s="36">
        <f>'MidC Shocks'!BC43</f>
        <v>0.99334999999999984</v>
      </c>
      <c r="Y72" s="37">
        <f>'MidC Shocks'!BD43</f>
        <v>39</v>
      </c>
    </row>
    <row r="73" spans="1:25" x14ac:dyDescent="0.2">
      <c r="A73" s="2">
        <f t="shared" si="11"/>
        <v>0.9927499999999998</v>
      </c>
      <c r="B73" s="2">
        <f>'MidC Shocks'!AG44</f>
        <v>46</v>
      </c>
      <c r="C73" s="27">
        <f>'MidC Shocks'!AH44</f>
        <v>1.02</v>
      </c>
      <c r="D73" s="27">
        <f>'MidC Shocks'!AI44</f>
        <v>1.04</v>
      </c>
      <c r="E73" s="27">
        <f>'MidC Shocks'!AJ44</f>
        <v>0.92700000000000005</v>
      </c>
      <c r="F73" s="27">
        <f>'MidC Shocks'!AK44</f>
        <v>1.0269999999999999</v>
      </c>
      <c r="G73" s="27">
        <f>'MidC Shocks'!AL44</f>
        <v>0.92700000000000005</v>
      </c>
      <c r="H73" s="27">
        <f>'MidC Shocks'!AM44</f>
        <v>1.004</v>
      </c>
      <c r="I73" s="27">
        <f>'MidC Shocks'!AN44</f>
        <v>1.052</v>
      </c>
      <c r="J73" s="27">
        <f>'MidC Shocks'!AO44</f>
        <v>0.98099999999999998</v>
      </c>
      <c r="K73" s="27">
        <f>'MidC Shocks'!AP44</f>
        <v>1.052</v>
      </c>
      <c r="L73" s="27">
        <f>'MidC Shocks'!AQ44</f>
        <v>0.95299999999999996</v>
      </c>
      <c r="M73" s="27">
        <f>'MidC Shocks'!AR44</f>
        <v>0.96299999999999997</v>
      </c>
      <c r="N73" s="27">
        <f>'MidC Shocks'!AS44</f>
        <v>0.88100000000000001</v>
      </c>
      <c r="O73" s="27">
        <f>'MidC Shocks'!AT44</f>
        <v>0.99299999999999999</v>
      </c>
      <c r="P73" s="27">
        <f>'MidC Shocks'!AU44</f>
        <v>1.0580000000000001</v>
      </c>
      <c r="Q73" s="27">
        <f>'MidC Shocks'!AV44</f>
        <v>0.998</v>
      </c>
      <c r="R73" s="27">
        <f>'MidC Shocks'!AW44</f>
        <v>0.93400000000000005</v>
      </c>
      <c r="S73" s="27">
        <f>'MidC Shocks'!AX44</f>
        <v>1.016</v>
      </c>
      <c r="T73" s="27">
        <f>'MidC Shocks'!AY44</f>
        <v>1.0089999999999999</v>
      </c>
      <c r="U73" s="27">
        <f>'MidC Shocks'!AZ44</f>
        <v>1.069</v>
      </c>
      <c r="V73" s="27">
        <f>'MidC Shocks'!BA44</f>
        <v>0.95099999999999996</v>
      </c>
      <c r="W73" s="19">
        <f>'MidC Shocks'!BB44</f>
        <v>42</v>
      </c>
      <c r="X73" s="36">
        <f>'MidC Shocks'!BC44</f>
        <v>0.9927499999999998</v>
      </c>
      <c r="Y73" s="37">
        <f>'MidC Shocks'!BD44</f>
        <v>40</v>
      </c>
    </row>
    <row r="74" spans="1:25" x14ac:dyDescent="0.2">
      <c r="A74" s="2">
        <f t="shared" si="11"/>
        <v>0.99224999999999997</v>
      </c>
      <c r="B74" s="2">
        <f>'MidC Shocks'!AG45</f>
        <v>3</v>
      </c>
      <c r="C74" s="27">
        <f>'MidC Shocks'!AH45</f>
        <v>0.96799999999999997</v>
      </c>
      <c r="D74" s="27">
        <f>'MidC Shocks'!AI45</f>
        <v>0.99399999999999999</v>
      </c>
      <c r="E74" s="27">
        <f>'MidC Shocks'!AJ45</f>
        <v>1.0029999999999999</v>
      </c>
      <c r="F74" s="27">
        <f>'MidC Shocks'!AK45</f>
        <v>0.97</v>
      </c>
      <c r="G74" s="27">
        <f>'MidC Shocks'!AL45</f>
        <v>1.0269999999999999</v>
      </c>
      <c r="H74" s="27">
        <f>'MidC Shocks'!AM45</f>
        <v>1.028</v>
      </c>
      <c r="I74" s="27">
        <f>'MidC Shocks'!AN45</f>
        <v>1.0069999999999999</v>
      </c>
      <c r="J74" s="27">
        <f>'MidC Shocks'!AO45</f>
        <v>1.006</v>
      </c>
      <c r="K74" s="27">
        <f>'MidC Shocks'!AP45</f>
        <v>0.94599999999999995</v>
      </c>
      <c r="L74" s="27">
        <f>'MidC Shocks'!AQ45</f>
        <v>0.97599999999999998</v>
      </c>
      <c r="M74" s="27">
        <f>'MidC Shocks'!AR45</f>
        <v>1.0069999999999999</v>
      </c>
      <c r="N74" s="27">
        <f>'MidC Shocks'!AS45</f>
        <v>1.0569999999999999</v>
      </c>
      <c r="O74" s="27">
        <f>'MidC Shocks'!AT45</f>
        <v>0.997</v>
      </c>
      <c r="P74" s="27">
        <f>'MidC Shocks'!AU45</f>
        <v>0.99099999999999999</v>
      </c>
      <c r="Q74" s="27">
        <f>'MidC Shocks'!AV45</f>
        <v>1</v>
      </c>
      <c r="R74" s="27">
        <f>'MidC Shocks'!AW45</f>
        <v>0.99</v>
      </c>
      <c r="S74" s="27">
        <f>'MidC Shocks'!AX45</f>
        <v>0.92</v>
      </c>
      <c r="T74" s="27">
        <f>'MidC Shocks'!AY45</f>
        <v>0.92900000000000005</v>
      </c>
      <c r="U74" s="27">
        <f>'MidC Shocks'!AZ45</f>
        <v>1.07</v>
      </c>
      <c r="V74" s="27">
        <f>'MidC Shocks'!BA45</f>
        <v>0.95899999999999996</v>
      </c>
      <c r="W74" s="19">
        <f>'MidC Shocks'!BB45</f>
        <v>38</v>
      </c>
      <c r="X74" s="36">
        <f>'MidC Shocks'!BC45</f>
        <v>0.99224999999999997</v>
      </c>
      <c r="Y74" s="37">
        <f>'MidC Shocks'!BD45</f>
        <v>41</v>
      </c>
    </row>
    <row r="75" spans="1:25" x14ac:dyDescent="0.2">
      <c r="A75" s="2">
        <f t="shared" si="11"/>
        <v>0.99224999999999997</v>
      </c>
      <c r="B75" s="2">
        <f>'MidC Shocks'!AG46</f>
        <v>7</v>
      </c>
      <c r="C75" s="27">
        <f>'MidC Shocks'!AH46</f>
        <v>1.0820000000000001</v>
      </c>
      <c r="D75" s="27">
        <f>'MidC Shocks'!AI46</f>
        <v>1.008</v>
      </c>
      <c r="E75" s="27">
        <f>'MidC Shocks'!AJ46</f>
        <v>0.96599999999999997</v>
      </c>
      <c r="F75" s="27">
        <f>'MidC Shocks'!AK46</f>
        <v>0.93500000000000005</v>
      </c>
      <c r="G75" s="27">
        <f>'MidC Shocks'!AL46</f>
        <v>1.0069999999999999</v>
      </c>
      <c r="H75" s="27">
        <f>'MidC Shocks'!AM46</f>
        <v>1.0369999999999999</v>
      </c>
      <c r="I75" s="27">
        <f>'MidC Shocks'!AN46</f>
        <v>0.996</v>
      </c>
      <c r="J75" s="27">
        <f>'MidC Shocks'!AO46</f>
        <v>0.98899999999999999</v>
      </c>
      <c r="K75" s="27">
        <f>'MidC Shocks'!AP46</f>
        <v>1.0389999999999999</v>
      </c>
      <c r="L75" s="27">
        <f>'MidC Shocks'!AQ46</f>
        <v>1.0029999999999999</v>
      </c>
      <c r="M75" s="27">
        <f>'MidC Shocks'!AR46</f>
        <v>0.98399999999999999</v>
      </c>
      <c r="N75" s="27">
        <f>'MidC Shocks'!AS46</f>
        <v>1.016</v>
      </c>
      <c r="O75" s="27">
        <f>'MidC Shocks'!AT46</f>
        <v>0.97499999999999998</v>
      </c>
      <c r="P75" s="27">
        <f>'MidC Shocks'!AU46</f>
        <v>0.999</v>
      </c>
      <c r="Q75" s="27">
        <f>'MidC Shocks'!AV46</f>
        <v>0.97699999999999998</v>
      </c>
      <c r="R75" s="27">
        <f>'MidC Shocks'!AW46</f>
        <v>0.98199999999999998</v>
      </c>
      <c r="S75" s="27">
        <f>'MidC Shocks'!AX46</f>
        <v>0.97399999999999998</v>
      </c>
      <c r="T75" s="27">
        <f>'MidC Shocks'!AY46</f>
        <v>0.93899999999999995</v>
      </c>
      <c r="U75" s="27">
        <f>'MidC Shocks'!AZ46</f>
        <v>0.92400000000000004</v>
      </c>
      <c r="V75" s="27">
        <f>'MidC Shocks'!BA46</f>
        <v>1.0129999999999999</v>
      </c>
      <c r="W75" s="19">
        <f>'MidC Shocks'!BB46</f>
        <v>23</v>
      </c>
      <c r="X75" s="36">
        <f>'MidC Shocks'!BC46</f>
        <v>0.99224999999999997</v>
      </c>
      <c r="Y75" s="37">
        <f>'MidC Shocks'!BD46</f>
        <v>41</v>
      </c>
    </row>
    <row r="76" spans="1:25" x14ac:dyDescent="0.2">
      <c r="A76" s="2">
        <f t="shared" si="11"/>
        <v>0.9920500000000001</v>
      </c>
      <c r="B76" s="2">
        <f>'MidC Shocks'!AG47</f>
        <v>20</v>
      </c>
      <c r="C76" s="27">
        <f>'MidC Shocks'!AH47</f>
        <v>0.96599999999999997</v>
      </c>
      <c r="D76" s="27">
        <f>'MidC Shocks'!AI47</f>
        <v>0.96899999999999997</v>
      </c>
      <c r="E76" s="27">
        <f>'MidC Shocks'!AJ47</f>
        <v>0.98799999999999999</v>
      </c>
      <c r="F76" s="27">
        <f>'MidC Shocks'!AK47</f>
        <v>1.0720000000000001</v>
      </c>
      <c r="G76" s="27">
        <f>'MidC Shocks'!AL47</f>
        <v>0.98899999999999999</v>
      </c>
      <c r="H76" s="27">
        <f>'MidC Shocks'!AM47</f>
        <v>1.028</v>
      </c>
      <c r="I76" s="27">
        <f>'MidC Shocks'!AN47</f>
        <v>0.97699999999999998</v>
      </c>
      <c r="J76" s="27">
        <f>'MidC Shocks'!AO47</f>
        <v>0.92</v>
      </c>
      <c r="K76" s="27">
        <f>'MidC Shocks'!AP47</f>
        <v>0.93899999999999995</v>
      </c>
      <c r="L76" s="27">
        <f>'MidC Shocks'!AQ47</f>
        <v>1.042</v>
      </c>
      <c r="M76" s="27">
        <f>'MidC Shocks'!AR47</f>
        <v>1.024</v>
      </c>
      <c r="N76" s="27">
        <f>'MidC Shocks'!AS47</f>
        <v>0.94399999999999995</v>
      </c>
      <c r="O76" s="27">
        <f>'MidC Shocks'!AT47</f>
        <v>0.97299999999999998</v>
      </c>
      <c r="P76" s="27">
        <f>'MidC Shocks'!AU47</f>
        <v>1.014</v>
      </c>
      <c r="Q76" s="27">
        <f>'MidC Shocks'!AV47</f>
        <v>1.0429999999999999</v>
      </c>
      <c r="R76" s="27">
        <f>'MidC Shocks'!AW47</f>
        <v>0.98399999999999999</v>
      </c>
      <c r="S76" s="27">
        <f>'MidC Shocks'!AX47</f>
        <v>1.002</v>
      </c>
      <c r="T76" s="27">
        <f>'MidC Shocks'!AY47</f>
        <v>0.97799999999999998</v>
      </c>
      <c r="U76" s="27">
        <f>'MidC Shocks'!AZ47</f>
        <v>1.02</v>
      </c>
      <c r="V76" s="27">
        <f>'MidC Shocks'!BA47</f>
        <v>0.96899999999999997</v>
      </c>
      <c r="W76" s="19">
        <f>'MidC Shocks'!BB47</f>
        <v>34</v>
      </c>
      <c r="X76" s="36">
        <f>'MidC Shocks'!BC47</f>
        <v>0.9920500000000001</v>
      </c>
      <c r="Y76" s="37">
        <f>'MidC Shocks'!BD47</f>
        <v>43</v>
      </c>
    </row>
    <row r="77" spans="1:25" x14ac:dyDescent="0.2">
      <c r="A77" s="2">
        <f t="shared" si="11"/>
        <v>0.99174999999999991</v>
      </c>
      <c r="B77" s="2">
        <f>'MidC Shocks'!AG48</f>
        <v>27</v>
      </c>
      <c r="C77" s="27">
        <f>'MidC Shocks'!AH48</f>
        <v>0.94799999999999995</v>
      </c>
      <c r="D77" s="27">
        <f>'MidC Shocks'!AI48</f>
        <v>0.97899999999999998</v>
      </c>
      <c r="E77" s="27">
        <f>'MidC Shocks'!AJ48</f>
        <v>0.94</v>
      </c>
      <c r="F77" s="27">
        <f>'MidC Shocks'!AK48</f>
        <v>1.0149999999999999</v>
      </c>
      <c r="G77" s="27">
        <f>'MidC Shocks'!AL48</f>
        <v>0.97399999999999998</v>
      </c>
      <c r="H77" s="27">
        <f>'MidC Shocks'!AM48</f>
        <v>1.0129999999999999</v>
      </c>
      <c r="I77" s="27">
        <f>'MidC Shocks'!AN48</f>
        <v>0.97199999999999998</v>
      </c>
      <c r="J77" s="27">
        <f>'MidC Shocks'!AO48</f>
        <v>1.014</v>
      </c>
      <c r="K77" s="27">
        <f>'MidC Shocks'!AP48</f>
        <v>0.98299999999999998</v>
      </c>
      <c r="L77" s="27">
        <f>'MidC Shocks'!AQ48</f>
        <v>1.014</v>
      </c>
      <c r="M77" s="27">
        <f>'MidC Shocks'!AR48</f>
        <v>0.97399999999999998</v>
      </c>
      <c r="N77" s="27">
        <f>'MidC Shocks'!AS48</f>
        <v>1.022</v>
      </c>
      <c r="O77" s="27">
        <f>'MidC Shocks'!AT48</f>
        <v>0.95799999999999996</v>
      </c>
      <c r="P77" s="27">
        <f>'MidC Shocks'!AU48</f>
        <v>1.0169999999999999</v>
      </c>
      <c r="Q77" s="27">
        <f>'MidC Shocks'!AV48</f>
        <v>1.0840000000000001</v>
      </c>
      <c r="R77" s="27">
        <f>'MidC Shocks'!AW48</f>
        <v>0.97</v>
      </c>
      <c r="S77" s="27">
        <f>'MidC Shocks'!AX48</f>
        <v>0.95299999999999996</v>
      </c>
      <c r="T77" s="27">
        <f>'MidC Shocks'!AY48</f>
        <v>1.0389999999999999</v>
      </c>
      <c r="U77" s="27">
        <f>'MidC Shocks'!AZ48</f>
        <v>1.06</v>
      </c>
      <c r="V77" s="27">
        <f>'MidC Shocks'!BA48</f>
        <v>0.90600000000000003</v>
      </c>
      <c r="W77" s="19">
        <f>'MidC Shocks'!BB48</f>
        <v>50</v>
      </c>
      <c r="X77" s="36">
        <f>'MidC Shocks'!BC48</f>
        <v>0.99174999999999991</v>
      </c>
      <c r="Y77" s="37">
        <f>'MidC Shocks'!BD48</f>
        <v>44</v>
      </c>
    </row>
    <row r="78" spans="1:25" x14ac:dyDescent="0.2">
      <c r="A78" s="2">
        <f t="shared" si="11"/>
        <v>0.99159999999999981</v>
      </c>
      <c r="B78" s="2">
        <f>'MidC Shocks'!AG49</f>
        <v>15</v>
      </c>
      <c r="C78" s="27">
        <f>'MidC Shocks'!AH49</f>
        <v>1.0349999999999999</v>
      </c>
      <c r="D78" s="27">
        <f>'MidC Shocks'!AI49</f>
        <v>1.018</v>
      </c>
      <c r="E78" s="27">
        <f>'MidC Shocks'!AJ49</f>
        <v>0.94899999999999995</v>
      </c>
      <c r="F78" s="27">
        <f>'MidC Shocks'!AK49</f>
        <v>0.997</v>
      </c>
      <c r="G78" s="27">
        <f>'MidC Shocks'!AL49</f>
        <v>0.97799999999999998</v>
      </c>
      <c r="H78" s="27">
        <f>'MidC Shocks'!AM49</f>
        <v>0.98899999999999999</v>
      </c>
      <c r="I78" s="27">
        <f>'MidC Shocks'!AN49</f>
        <v>0.95599999999999996</v>
      </c>
      <c r="J78" s="27">
        <f>'MidC Shocks'!AO49</f>
        <v>0.96399999999999997</v>
      </c>
      <c r="K78" s="27">
        <f>'MidC Shocks'!AP49</f>
        <v>1.0189999999999999</v>
      </c>
      <c r="L78" s="27">
        <f>'MidC Shocks'!AQ49</f>
        <v>0.96199999999999997</v>
      </c>
      <c r="M78" s="27">
        <f>'MidC Shocks'!AR49</f>
        <v>1.024</v>
      </c>
      <c r="N78" s="27">
        <f>'MidC Shocks'!AS49</f>
        <v>1.014</v>
      </c>
      <c r="O78" s="27">
        <f>'MidC Shocks'!AT49</f>
        <v>0.98599999999999999</v>
      </c>
      <c r="P78" s="27">
        <f>'MidC Shocks'!AU49</f>
        <v>1.0089999999999999</v>
      </c>
      <c r="Q78" s="27">
        <f>'MidC Shocks'!AV49</f>
        <v>0.98599999999999999</v>
      </c>
      <c r="R78" s="27">
        <f>'MidC Shocks'!AW49</f>
        <v>1.0049999999999999</v>
      </c>
      <c r="S78" s="27">
        <f>'MidC Shocks'!AX49</f>
        <v>1.06</v>
      </c>
      <c r="T78" s="27">
        <f>'MidC Shocks'!AY49</f>
        <v>0.92600000000000005</v>
      </c>
      <c r="U78" s="27">
        <f>'MidC Shocks'!AZ49</f>
        <v>0.99199999999999999</v>
      </c>
      <c r="V78" s="27">
        <f>'MidC Shocks'!BA49</f>
        <v>0.96299999999999997</v>
      </c>
      <c r="W78" s="19">
        <f>'MidC Shocks'!BB49</f>
        <v>37</v>
      </c>
      <c r="X78" s="36">
        <f>'MidC Shocks'!BC49</f>
        <v>0.99159999999999981</v>
      </c>
      <c r="Y78" s="37">
        <f>'MidC Shocks'!BD49</f>
        <v>45</v>
      </c>
    </row>
    <row r="79" spans="1:25" x14ac:dyDescent="0.2">
      <c r="A79" s="2">
        <f t="shared" si="11"/>
        <v>0.99114999999999986</v>
      </c>
      <c r="B79" s="2">
        <f>'MidC Shocks'!AG50</f>
        <v>9</v>
      </c>
      <c r="C79" s="27">
        <f>'MidC Shocks'!AH50</f>
        <v>1.02</v>
      </c>
      <c r="D79" s="27">
        <f>'MidC Shocks'!AI50</f>
        <v>0.96599999999999997</v>
      </c>
      <c r="E79" s="27">
        <f>'MidC Shocks'!AJ50</f>
        <v>1.034</v>
      </c>
      <c r="F79" s="27">
        <f>'MidC Shocks'!AK50</f>
        <v>0.98499999999999999</v>
      </c>
      <c r="G79" s="27">
        <f>'MidC Shocks'!AL50</f>
        <v>1.026</v>
      </c>
      <c r="H79" s="27">
        <f>'MidC Shocks'!AM50</f>
        <v>1.006</v>
      </c>
      <c r="I79" s="27">
        <f>'MidC Shocks'!AN50</f>
        <v>1.0289999999999999</v>
      </c>
      <c r="J79" s="27">
        <f>'MidC Shocks'!AO50</f>
        <v>0.98599999999999999</v>
      </c>
      <c r="K79" s="27">
        <f>'MidC Shocks'!AP50</f>
        <v>0.92400000000000004</v>
      </c>
      <c r="L79" s="27">
        <f>'MidC Shocks'!AQ50</f>
        <v>0.98799999999999999</v>
      </c>
      <c r="M79" s="27">
        <f>'MidC Shocks'!AR50</f>
        <v>0.97399999999999998</v>
      </c>
      <c r="N79" s="27">
        <f>'MidC Shocks'!AS50</f>
        <v>0.98199999999999998</v>
      </c>
      <c r="O79" s="27">
        <f>'MidC Shocks'!AT50</f>
        <v>0.97099999999999997</v>
      </c>
      <c r="P79" s="27">
        <f>'MidC Shocks'!AU50</f>
        <v>0.95299999999999996</v>
      </c>
      <c r="Q79" s="27">
        <f>'MidC Shocks'!AV50</f>
        <v>0.95799999999999996</v>
      </c>
      <c r="R79" s="27">
        <f>'MidC Shocks'!AW50</f>
        <v>0.93799999999999994</v>
      </c>
      <c r="S79" s="27">
        <f>'MidC Shocks'!AX50</f>
        <v>0.96099999999999997</v>
      </c>
      <c r="T79" s="27">
        <f>'MidC Shocks'!AY50</f>
        <v>1.0429999999999999</v>
      </c>
      <c r="U79" s="27">
        <f>'MidC Shocks'!AZ50</f>
        <v>1.0329999999999999</v>
      </c>
      <c r="V79" s="27">
        <f>'MidC Shocks'!BA50</f>
        <v>1.046</v>
      </c>
      <c r="W79" s="19">
        <f>'MidC Shocks'!BB50</f>
        <v>8</v>
      </c>
      <c r="X79" s="36">
        <f>'MidC Shocks'!BC50</f>
        <v>0.99114999999999986</v>
      </c>
      <c r="Y79" s="37">
        <f>'MidC Shocks'!BD50</f>
        <v>46</v>
      </c>
    </row>
    <row r="80" spans="1:25" x14ac:dyDescent="0.2">
      <c r="A80" s="2">
        <f t="shared" si="11"/>
        <v>0.98899999999999988</v>
      </c>
      <c r="B80" s="2">
        <f>'MidC Shocks'!AG51</f>
        <v>42</v>
      </c>
      <c r="C80" s="27">
        <f>'MidC Shocks'!AH51</f>
        <v>0.94799999999999995</v>
      </c>
      <c r="D80" s="27">
        <f>'MidC Shocks'!AI51</f>
        <v>0.94599999999999995</v>
      </c>
      <c r="E80" s="27">
        <f>'MidC Shocks'!AJ51</f>
        <v>0.94299999999999995</v>
      </c>
      <c r="F80" s="27">
        <f>'MidC Shocks'!AK51</f>
        <v>0.91400000000000003</v>
      </c>
      <c r="G80" s="27">
        <f>'MidC Shocks'!AL51</f>
        <v>0.96399999999999997</v>
      </c>
      <c r="H80" s="27">
        <f>'MidC Shocks'!AM51</f>
        <v>1.032</v>
      </c>
      <c r="I80" s="27">
        <f>'MidC Shocks'!AN51</f>
        <v>1.0589999999999999</v>
      </c>
      <c r="J80" s="27">
        <f>'MidC Shocks'!AO51</f>
        <v>0.99299999999999999</v>
      </c>
      <c r="K80" s="27">
        <f>'MidC Shocks'!AP51</f>
        <v>1.0569999999999999</v>
      </c>
      <c r="L80" s="27">
        <f>'MidC Shocks'!AQ51</f>
        <v>1.0329999999999999</v>
      </c>
      <c r="M80" s="27">
        <f>'MidC Shocks'!AR51</f>
        <v>0.96</v>
      </c>
      <c r="N80" s="27">
        <f>'MidC Shocks'!AS51</f>
        <v>1.004</v>
      </c>
      <c r="O80" s="27">
        <f>'MidC Shocks'!AT51</f>
        <v>0.93899999999999995</v>
      </c>
      <c r="P80" s="27">
        <f>'MidC Shocks'!AU51</f>
        <v>1.0449999999999999</v>
      </c>
      <c r="Q80" s="27">
        <f>'MidC Shocks'!AV51</f>
        <v>0.96899999999999997</v>
      </c>
      <c r="R80" s="27">
        <f>'MidC Shocks'!AW51</f>
        <v>0.98099999999999998</v>
      </c>
      <c r="S80" s="27">
        <f>'MidC Shocks'!AX51</f>
        <v>0.98599999999999999</v>
      </c>
      <c r="T80" s="27">
        <f>'MidC Shocks'!AY51</f>
        <v>0.95899999999999996</v>
      </c>
      <c r="U80" s="27">
        <f>'MidC Shocks'!AZ51</f>
        <v>1.022</v>
      </c>
      <c r="V80" s="27">
        <f>'MidC Shocks'!BA51</f>
        <v>1.026</v>
      </c>
      <c r="W80" s="19">
        <f>'MidC Shocks'!BB51</f>
        <v>16</v>
      </c>
      <c r="X80" s="36">
        <f>'MidC Shocks'!BC51</f>
        <v>0.98899999999999988</v>
      </c>
      <c r="Y80" s="37">
        <f>'MidC Shocks'!BD51</f>
        <v>47</v>
      </c>
    </row>
    <row r="81" spans="1:25" x14ac:dyDescent="0.2">
      <c r="A81" s="2">
        <f t="shared" si="11"/>
        <v>0.98794999999999999</v>
      </c>
      <c r="B81" s="2">
        <f>'MidC Shocks'!AG52</f>
        <v>30</v>
      </c>
      <c r="C81" s="27">
        <f>'MidC Shocks'!AH52</f>
        <v>0.90600000000000003</v>
      </c>
      <c r="D81" s="27">
        <f>'MidC Shocks'!AI52</f>
        <v>0.98</v>
      </c>
      <c r="E81" s="27">
        <f>'MidC Shocks'!AJ52</f>
        <v>0.95899999999999996</v>
      </c>
      <c r="F81" s="27">
        <f>'MidC Shocks'!AK52</f>
        <v>1</v>
      </c>
      <c r="G81" s="27">
        <f>'MidC Shocks'!AL52</f>
        <v>1.081</v>
      </c>
      <c r="H81" s="27">
        <f>'MidC Shocks'!AM52</f>
        <v>1.107</v>
      </c>
      <c r="I81" s="27">
        <f>'MidC Shocks'!AN52</f>
        <v>0.96399999999999997</v>
      </c>
      <c r="J81" s="27">
        <f>'MidC Shocks'!AO52</f>
        <v>0.99299999999999999</v>
      </c>
      <c r="K81" s="27">
        <f>'MidC Shocks'!AP52</f>
        <v>1.079</v>
      </c>
      <c r="L81" s="27">
        <f>'MidC Shocks'!AQ52</f>
        <v>1.0009999999999999</v>
      </c>
      <c r="M81" s="27">
        <f>'MidC Shocks'!AR52</f>
        <v>0.92400000000000004</v>
      </c>
      <c r="N81" s="27">
        <f>'MidC Shocks'!AS52</f>
        <v>0.92</v>
      </c>
      <c r="O81" s="27">
        <f>'MidC Shocks'!AT52</f>
        <v>1.0289999999999999</v>
      </c>
      <c r="P81" s="27">
        <f>'MidC Shocks'!AU52</f>
        <v>0.96699999999999997</v>
      </c>
      <c r="Q81" s="27">
        <f>'MidC Shocks'!AV52</f>
        <v>0.94899999999999995</v>
      </c>
      <c r="R81" s="27">
        <f>'MidC Shocks'!AW52</f>
        <v>0.98799999999999999</v>
      </c>
      <c r="S81" s="27">
        <f>'MidC Shocks'!AX52</f>
        <v>1.016</v>
      </c>
      <c r="T81" s="27">
        <f>'MidC Shocks'!AY52</f>
        <v>0.98399999999999999</v>
      </c>
      <c r="U81" s="27">
        <f>'MidC Shocks'!AZ52</f>
        <v>0.97099999999999997</v>
      </c>
      <c r="V81" s="27">
        <f>'MidC Shocks'!BA52</f>
        <v>0.94099999999999995</v>
      </c>
      <c r="W81" s="19">
        <f>'MidC Shocks'!BB52</f>
        <v>47</v>
      </c>
      <c r="X81" s="36">
        <f>'MidC Shocks'!BC52</f>
        <v>0.98794999999999999</v>
      </c>
      <c r="Y81" s="37">
        <f>'MidC Shocks'!BD52</f>
        <v>48</v>
      </c>
    </row>
    <row r="82" spans="1:25" x14ac:dyDescent="0.2">
      <c r="A82" s="2">
        <f t="shared" si="11"/>
        <v>0.98289999999999988</v>
      </c>
      <c r="B82" s="2">
        <f>'MidC Shocks'!AG53</f>
        <v>5</v>
      </c>
      <c r="C82" s="27">
        <f>'MidC Shocks'!AH53</f>
        <v>0.94299999999999995</v>
      </c>
      <c r="D82" s="27">
        <f>'MidC Shocks'!AI53</f>
        <v>0.97599999999999998</v>
      </c>
      <c r="E82" s="27">
        <f>'MidC Shocks'!AJ53</f>
        <v>0.97799999999999998</v>
      </c>
      <c r="F82" s="27">
        <f>'MidC Shocks'!AK53</f>
        <v>0.97099999999999997</v>
      </c>
      <c r="G82" s="27">
        <f>'MidC Shocks'!AL53</f>
        <v>0.94099999999999995</v>
      </c>
      <c r="H82" s="27">
        <f>'MidC Shocks'!AM53</f>
        <v>0.93400000000000005</v>
      </c>
      <c r="I82" s="27">
        <f>'MidC Shocks'!AN53</f>
        <v>0.97899999999999998</v>
      </c>
      <c r="J82" s="27">
        <f>'MidC Shocks'!AO53</f>
        <v>0.94</v>
      </c>
      <c r="K82" s="27">
        <f>'MidC Shocks'!AP53</f>
        <v>0.92700000000000005</v>
      </c>
      <c r="L82" s="27">
        <f>'MidC Shocks'!AQ53</f>
        <v>1.0489999999999999</v>
      </c>
      <c r="M82" s="27">
        <f>'MidC Shocks'!AR53</f>
        <v>1.01</v>
      </c>
      <c r="N82" s="27">
        <f>'MidC Shocks'!AS53</f>
        <v>1.0089999999999999</v>
      </c>
      <c r="O82" s="27">
        <f>'MidC Shocks'!AT53</f>
        <v>0.99399999999999999</v>
      </c>
      <c r="P82" s="27">
        <f>'MidC Shocks'!AU53</f>
        <v>0.96399999999999997</v>
      </c>
      <c r="Q82" s="27">
        <f>'MidC Shocks'!AV53</f>
        <v>1.0089999999999999</v>
      </c>
      <c r="R82" s="27">
        <f>'MidC Shocks'!AW53</f>
        <v>0.997</v>
      </c>
      <c r="S82" s="27">
        <f>'MidC Shocks'!AX53</f>
        <v>1.0329999999999999</v>
      </c>
      <c r="T82" s="27">
        <f>'MidC Shocks'!AY53</f>
        <v>0.999</v>
      </c>
      <c r="U82" s="27">
        <f>'MidC Shocks'!AZ53</f>
        <v>1.034</v>
      </c>
      <c r="V82" s="27">
        <f>'MidC Shocks'!BA53</f>
        <v>0.97099999999999997</v>
      </c>
      <c r="W82" s="19">
        <f>'MidC Shocks'!BB53</f>
        <v>32</v>
      </c>
      <c r="X82" s="36">
        <f>'MidC Shocks'!BC53</f>
        <v>0.98289999999999988</v>
      </c>
      <c r="Y82" s="37">
        <f>'MidC Shocks'!BD53</f>
        <v>49</v>
      </c>
    </row>
    <row r="83" spans="1:25" x14ac:dyDescent="0.2">
      <c r="A83" s="2">
        <f t="shared" si="11"/>
        <v>0.97910000000000019</v>
      </c>
      <c r="B83" s="2">
        <f>'MidC Shocks'!AG54</f>
        <v>17</v>
      </c>
      <c r="C83" s="27">
        <f>'MidC Shocks'!AH54</f>
        <v>1.014</v>
      </c>
      <c r="D83" s="27">
        <f>'MidC Shocks'!AI54</f>
        <v>0.94299999999999995</v>
      </c>
      <c r="E83" s="27">
        <f>'MidC Shocks'!AJ54</f>
        <v>0.98299999999999998</v>
      </c>
      <c r="F83" s="27">
        <f>'MidC Shocks'!AK54</f>
        <v>0.93799999999999994</v>
      </c>
      <c r="G83" s="27">
        <f>'MidC Shocks'!AL54</f>
        <v>0.99199999999999999</v>
      </c>
      <c r="H83" s="27">
        <f>'MidC Shocks'!AM54</f>
        <v>0.997</v>
      </c>
      <c r="I83" s="27">
        <f>'MidC Shocks'!AN54</f>
        <v>0.97599999999999998</v>
      </c>
      <c r="J83" s="27">
        <f>'MidC Shocks'!AO54</f>
        <v>1.03</v>
      </c>
      <c r="K83" s="27">
        <f>'MidC Shocks'!AP54</f>
        <v>0.97299999999999998</v>
      </c>
      <c r="L83" s="27">
        <f>'MidC Shocks'!AQ54</f>
        <v>0.98199999999999998</v>
      </c>
      <c r="M83" s="27">
        <f>'MidC Shocks'!AR54</f>
        <v>0.97499999999999998</v>
      </c>
      <c r="N83" s="27">
        <f>'MidC Shocks'!AS54</f>
        <v>0.95699999999999996</v>
      </c>
      <c r="O83" s="27">
        <f>'MidC Shocks'!AT54</f>
        <v>1.0369999999999999</v>
      </c>
      <c r="P83" s="27">
        <f>'MidC Shocks'!AU54</f>
        <v>0.95</v>
      </c>
      <c r="Q83" s="27">
        <f>'MidC Shocks'!AV54</f>
        <v>0.97699999999999998</v>
      </c>
      <c r="R83" s="27">
        <f>'MidC Shocks'!AW54</f>
        <v>1.0900000000000001</v>
      </c>
      <c r="S83" s="27">
        <f>'MidC Shocks'!AX54</f>
        <v>0.91400000000000003</v>
      </c>
      <c r="T83" s="27">
        <f>'MidC Shocks'!AY54</f>
        <v>0.92800000000000005</v>
      </c>
      <c r="U83" s="27">
        <f>'MidC Shocks'!AZ54</f>
        <v>0.98299999999999998</v>
      </c>
      <c r="V83" s="27">
        <f>'MidC Shocks'!BA54</f>
        <v>0.94299999999999995</v>
      </c>
      <c r="W83" s="19">
        <f>'MidC Shocks'!BB54</f>
        <v>45</v>
      </c>
      <c r="X83" s="36">
        <f>'MidC Shocks'!BC54</f>
        <v>0.97910000000000019</v>
      </c>
      <c r="Y83" s="37">
        <f>'MidC Shocks'!BD54</f>
        <v>50</v>
      </c>
    </row>
    <row r="84" spans="1:25" x14ac:dyDescent="0.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Y84" s="27"/>
    </row>
    <row r="85" spans="1:25" x14ac:dyDescent="0.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Y85" s="27"/>
    </row>
    <row r="86" spans="1:25" x14ac:dyDescent="0.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Y86" s="27"/>
    </row>
    <row r="87" spans="1:25" x14ac:dyDescent="0.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Y87" s="27"/>
    </row>
    <row r="88" spans="1:25" x14ac:dyDescent="0.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Y88" s="27"/>
    </row>
    <row r="89" spans="1:25" x14ac:dyDescent="0.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Y89" s="27"/>
    </row>
    <row r="90" spans="1:25" x14ac:dyDescent="0.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Y90" s="27"/>
    </row>
    <row r="91" spans="1:25" x14ac:dyDescent="0.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Y91" s="27"/>
    </row>
    <row r="92" spans="1:25" x14ac:dyDescent="0.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Y92" s="27"/>
    </row>
    <row r="93" spans="1:25" x14ac:dyDescent="0.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Y93" s="27"/>
    </row>
    <row r="94" spans="1:25" x14ac:dyDescent="0.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Y94" s="27"/>
    </row>
    <row r="95" spans="1:25" x14ac:dyDescent="0.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Y95" s="27"/>
    </row>
    <row r="96" spans="1:25" x14ac:dyDescent="0.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Y96" s="27"/>
    </row>
    <row r="97" spans="3:25" x14ac:dyDescent="0.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Y97" s="27"/>
    </row>
    <row r="98" spans="3:25" x14ac:dyDescent="0.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Y98" s="27"/>
    </row>
    <row r="99" spans="3:25" x14ac:dyDescent="0.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Y99" s="27"/>
    </row>
    <row r="100" spans="3:25" x14ac:dyDescent="0.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Y100" s="27"/>
    </row>
    <row r="101" spans="3:25" x14ac:dyDescent="0.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Y101" s="27"/>
    </row>
    <row r="102" spans="3:25" x14ac:dyDescent="0.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Y102" s="27"/>
    </row>
    <row r="103" spans="3:25" x14ac:dyDescent="0.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Y103" s="27"/>
    </row>
    <row r="104" spans="3:25" x14ac:dyDescent="0.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Y104" s="27"/>
    </row>
    <row r="105" spans="3:25" x14ac:dyDescent="0.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Y105" s="27"/>
    </row>
    <row r="106" spans="3:25" x14ac:dyDescent="0.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Y106" s="27"/>
    </row>
    <row r="107" spans="3:25" x14ac:dyDescent="0.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Y107" s="27"/>
    </row>
    <row r="108" spans="3:25" x14ac:dyDescent="0.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Y108" s="27"/>
    </row>
    <row r="109" spans="3:25" x14ac:dyDescent="0.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Y109" s="27"/>
    </row>
    <row r="110" spans="3:25" x14ac:dyDescent="0.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Y110" s="27"/>
    </row>
    <row r="111" spans="3:25" x14ac:dyDescent="0.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Y111" s="27"/>
    </row>
    <row r="112" spans="3:25" x14ac:dyDescent="0.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Y112" s="27"/>
    </row>
    <row r="113" spans="3:25" x14ac:dyDescent="0.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Y113" s="27"/>
    </row>
    <row r="114" spans="3:25" x14ac:dyDescent="0.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Y114" s="27"/>
    </row>
    <row r="115" spans="3:25" x14ac:dyDescent="0.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Y115" s="27"/>
    </row>
    <row r="116" spans="3:25" x14ac:dyDescent="0.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Y116" s="27"/>
    </row>
    <row r="117" spans="3:25" x14ac:dyDescent="0.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Y117" s="27"/>
    </row>
    <row r="118" spans="3:25" x14ac:dyDescent="0.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Y118" s="27"/>
    </row>
    <row r="119" spans="3:25" x14ac:dyDescent="0.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Y119" s="27"/>
    </row>
    <row r="120" spans="3:25" x14ac:dyDescent="0.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Y120" s="27"/>
    </row>
    <row r="121" spans="3:25" x14ac:dyDescent="0.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Y121" s="27"/>
    </row>
    <row r="122" spans="3:25" x14ac:dyDescent="0.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Y122" s="27"/>
    </row>
    <row r="123" spans="3:25" x14ac:dyDescent="0.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Y123" s="27"/>
    </row>
    <row r="124" spans="3:25" x14ac:dyDescent="0.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Y124" s="27"/>
    </row>
    <row r="125" spans="3:25" x14ac:dyDescent="0.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Y125" s="27"/>
    </row>
    <row r="126" spans="3:25" x14ac:dyDescent="0.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Y126" s="27"/>
    </row>
    <row r="127" spans="3:25" x14ac:dyDescent="0.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Y127" s="27"/>
    </row>
    <row r="128" spans="3:25" x14ac:dyDescent="0.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Y128" s="27"/>
    </row>
    <row r="129" spans="3:25" x14ac:dyDescent="0.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Y129" s="27"/>
    </row>
    <row r="130" spans="3:25" x14ac:dyDescent="0.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Y130" s="27"/>
    </row>
    <row r="131" spans="3:25" x14ac:dyDescent="0.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Y131" s="27"/>
    </row>
    <row r="132" spans="3:25" x14ac:dyDescent="0.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Y132" s="27"/>
    </row>
    <row r="133" spans="3:25" x14ac:dyDescent="0.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Y133" s="27"/>
    </row>
    <row r="136" spans="3:25" x14ac:dyDescent="0.2">
      <c r="C136" s="23"/>
    </row>
  </sheetData>
  <sortState ref="C138:Z237">
    <sortCondition ref="Y138:Y237"/>
  </sortState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F104"/>
  <sheetViews>
    <sheetView zoomScaleNormal="100" workbookViewId="0"/>
  </sheetViews>
  <sheetFormatPr defaultRowHeight="12.75" x14ac:dyDescent="0.2"/>
  <cols>
    <col min="1" max="23" width="9.140625" style="2"/>
    <col min="24" max="24" width="10.5703125" style="2" customWidth="1"/>
    <col min="25" max="25" width="9.140625" style="2"/>
    <col min="26" max="26" width="11.28515625" style="2" customWidth="1"/>
    <col min="27" max="16384" width="9.140625" style="2"/>
  </cols>
  <sheetData>
    <row r="1" spans="1:58" ht="15.75" x14ac:dyDescent="0.25">
      <c r="E1" s="1" t="s">
        <v>37</v>
      </c>
      <c r="G1" s="2" t="s">
        <v>51</v>
      </c>
      <c r="H1" s="23" t="s">
        <v>52</v>
      </c>
      <c r="AM1" s="44" t="s">
        <v>39</v>
      </c>
      <c r="AP1" s="2" t="s">
        <v>19</v>
      </c>
    </row>
    <row r="3" spans="1:58" ht="14.25" x14ac:dyDescent="0.2">
      <c r="A3" s="45" t="s">
        <v>4</v>
      </c>
      <c r="B3" s="45" t="s">
        <v>33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X3" s="46"/>
      <c r="Z3" s="19"/>
      <c r="AH3" s="45" t="s">
        <v>4</v>
      </c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</row>
    <row r="4" spans="1:58" ht="51" x14ac:dyDescent="0.2">
      <c r="A4" s="49" t="s">
        <v>2</v>
      </c>
      <c r="B4" s="50">
        <v>42736</v>
      </c>
      <c r="C4" s="50">
        <v>43101</v>
      </c>
      <c r="D4" s="50">
        <v>43466</v>
      </c>
      <c r="E4" s="50">
        <v>43831</v>
      </c>
      <c r="F4" s="50">
        <v>44197</v>
      </c>
      <c r="G4" s="50">
        <v>44562</v>
      </c>
      <c r="H4" s="50">
        <v>44927</v>
      </c>
      <c r="I4" s="50">
        <v>45292</v>
      </c>
      <c r="J4" s="50">
        <v>45658</v>
      </c>
      <c r="K4" s="50">
        <v>46023</v>
      </c>
      <c r="L4" s="50">
        <v>46388</v>
      </c>
      <c r="M4" s="50">
        <v>46753</v>
      </c>
      <c r="N4" s="50">
        <v>47119</v>
      </c>
      <c r="O4" s="50">
        <v>47484</v>
      </c>
      <c r="P4" s="50">
        <v>47849</v>
      </c>
      <c r="Q4" s="50">
        <v>48214</v>
      </c>
      <c r="R4" s="50">
        <v>48580</v>
      </c>
      <c r="S4" s="50">
        <v>48945</v>
      </c>
      <c r="T4" s="50">
        <v>49310</v>
      </c>
      <c r="U4" s="50">
        <v>49675</v>
      </c>
      <c r="V4" s="49"/>
      <c r="X4" s="34" t="s">
        <v>53</v>
      </c>
      <c r="Y4" s="35" t="s">
        <v>5</v>
      </c>
      <c r="Z4" s="34" t="s">
        <v>45</v>
      </c>
      <c r="AH4" s="49" t="s">
        <v>2</v>
      </c>
      <c r="AI4" s="50">
        <v>42736</v>
      </c>
      <c r="AJ4" s="50">
        <v>43101</v>
      </c>
      <c r="AK4" s="50">
        <v>43466</v>
      </c>
      <c r="AL4" s="50">
        <v>43831</v>
      </c>
      <c r="AM4" s="50">
        <v>44197</v>
      </c>
      <c r="AN4" s="50">
        <v>44562</v>
      </c>
      <c r="AO4" s="50">
        <v>44927</v>
      </c>
      <c r="AP4" s="50">
        <v>45292</v>
      </c>
      <c r="AQ4" s="50">
        <v>45658</v>
      </c>
      <c r="AR4" s="50">
        <v>46023</v>
      </c>
      <c r="AS4" s="50">
        <v>46388</v>
      </c>
      <c r="AT4" s="50">
        <v>46753</v>
      </c>
      <c r="AU4" s="50">
        <v>47119</v>
      </c>
      <c r="AV4" s="50">
        <v>47484</v>
      </c>
      <c r="AW4" s="50">
        <v>47849</v>
      </c>
      <c r="AX4" s="50">
        <v>48214</v>
      </c>
      <c r="AY4" s="50">
        <v>48580</v>
      </c>
      <c r="AZ4" s="50">
        <v>48945</v>
      </c>
      <c r="BA4" s="50">
        <v>49310</v>
      </c>
      <c r="BB4" s="50">
        <v>49675</v>
      </c>
      <c r="BC4" s="34" t="s">
        <v>53</v>
      </c>
      <c r="BD4" s="35" t="s">
        <v>5</v>
      </c>
      <c r="BE4" s="34" t="s">
        <v>45</v>
      </c>
    </row>
    <row r="5" spans="1:58" x14ac:dyDescent="0.2">
      <c r="A5" s="52">
        <v>1</v>
      </c>
      <c r="B5" s="2">
        <v>1.0109999999999999</v>
      </c>
      <c r="C5" s="2">
        <v>1.0369999999999999</v>
      </c>
      <c r="D5" s="2">
        <v>0.997</v>
      </c>
      <c r="E5" s="2">
        <v>0.97399999999999998</v>
      </c>
      <c r="F5" s="2">
        <v>0.96299999999999997</v>
      </c>
      <c r="G5" s="2">
        <v>1.0469999999999999</v>
      </c>
      <c r="H5" s="2">
        <v>1.026</v>
      </c>
      <c r="I5" s="2">
        <v>1.012</v>
      </c>
      <c r="J5" s="2">
        <v>0.96099999999999997</v>
      </c>
      <c r="K5" s="2">
        <v>1.008</v>
      </c>
      <c r="L5" s="2">
        <v>0.996</v>
      </c>
      <c r="M5" s="2">
        <v>0.999</v>
      </c>
      <c r="N5" s="2">
        <v>1.0269999999999999</v>
      </c>
      <c r="O5" s="2">
        <v>1.0089999999999999</v>
      </c>
      <c r="P5" s="2">
        <v>0.99399999999999999</v>
      </c>
      <c r="Q5" s="2">
        <v>1.024</v>
      </c>
      <c r="R5" s="2">
        <v>0.99</v>
      </c>
      <c r="S5" s="2">
        <v>0.95799999999999996</v>
      </c>
      <c r="T5" s="2">
        <v>0.995</v>
      </c>
      <c r="U5" s="2">
        <v>1.04</v>
      </c>
      <c r="V5" s="53"/>
      <c r="X5" s="19">
        <f t="shared" ref="X5:X36" si="0">RANK(U5,$U$5:$U$54)</f>
        <v>2</v>
      </c>
      <c r="Y5" s="24">
        <f t="shared" ref="Y5:Y54" si="1">AVERAGE(B5:U5)</f>
        <v>1.0033999999999998</v>
      </c>
      <c r="Z5" s="2">
        <f>RANK(Y5,$Y$5:$Y$104)</f>
        <v>13</v>
      </c>
      <c r="AH5" s="52">
        <v>30</v>
      </c>
      <c r="AI5" s="2">
        <v>0.998</v>
      </c>
      <c r="AJ5" s="2">
        <v>1.0229999999999999</v>
      </c>
      <c r="AK5" s="2">
        <v>1.0069999999999999</v>
      </c>
      <c r="AL5" s="2">
        <v>0.995</v>
      </c>
      <c r="AM5" s="2">
        <v>1.04</v>
      </c>
      <c r="AN5" s="2">
        <v>1</v>
      </c>
      <c r="AO5" s="2">
        <v>1.004</v>
      </c>
      <c r="AP5" s="2">
        <v>0.995</v>
      </c>
      <c r="AQ5" s="2">
        <v>1.0529999999999999</v>
      </c>
      <c r="AR5" s="2">
        <v>0.98099999999999998</v>
      </c>
      <c r="AS5" s="2">
        <v>1.0209999999999999</v>
      </c>
      <c r="AT5" s="2">
        <v>1.0389999999999999</v>
      </c>
      <c r="AU5" s="2">
        <v>0.98499999999999999</v>
      </c>
      <c r="AV5" s="2">
        <v>0.98699999999999999</v>
      </c>
      <c r="AW5" s="2">
        <v>0.98399999999999999</v>
      </c>
      <c r="AX5" s="2">
        <v>1.0409999999999999</v>
      </c>
      <c r="AY5" s="2">
        <v>1.0269999999999999</v>
      </c>
      <c r="AZ5" s="2">
        <v>1.004</v>
      </c>
      <c r="BA5" s="2">
        <v>1.0229999999999999</v>
      </c>
      <c r="BB5" s="2">
        <v>1.0129999999999999</v>
      </c>
      <c r="BC5" s="19">
        <v>9</v>
      </c>
      <c r="BD5" s="24">
        <v>1.0109999999999999</v>
      </c>
      <c r="BE5" s="2">
        <v>1</v>
      </c>
      <c r="BF5" s="24"/>
    </row>
    <row r="6" spans="1:58" x14ac:dyDescent="0.2">
      <c r="A6" s="52">
        <v>2</v>
      </c>
      <c r="B6" s="2">
        <v>0.99199999999999999</v>
      </c>
      <c r="C6" s="2">
        <v>0.95899999999999996</v>
      </c>
      <c r="D6" s="2">
        <v>1.0029999999999999</v>
      </c>
      <c r="E6" s="2">
        <v>1.02</v>
      </c>
      <c r="F6" s="2">
        <v>1.034</v>
      </c>
      <c r="G6" s="2">
        <v>0.95399999999999996</v>
      </c>
      <c r="H6" s="2">
        <v>0.97599999999999998</v>
      </c>
      <c r="I6" s="2">
        <v>0.98499999999999999</v>
      </c>
      <c r="J6" s="2">
        <v>1.0349999999999999</v>
      </c>
      <c r="K6" s="2">
        <v>0.99099999999999999</v>
      </c>
      <c r="L6" s="2">
        <v>1.0049999999999999</v>
      </c>
      <c r="M6" s="2">
        <v>0.99399999999999999</v>
      </c>
      <c r="N6" s="2">
        <v>0.97499999999999998</v>
      </c>
      <c r="O6" s="2">
        <v>0.99</v>
      </c>
      <c r="P6" s="2">
        <v>1.01</v>
      </c>
      <c r="Q6" s="2">
        <v>0.97599999999999998</v>
      </c>
      <c r="R6" s="2">
        <v>1.0069999999999999</v>
      </c>
      <c r="S6" s="2">
        <v>1.056</v>
      </c>
      <c r="T6" s="2">
        <v>1.0109999999999999</v>
      </c>
      <c r="U6" s="2">
        <v>0.96099999999999997</v>
      </c>
      <c r="V6" s="53"/>
      <c r="X6" s="19">
        <f t="shared" si="0"/>
        <v>50</v>
      </c>
      <c r="Y6" s="24">
        <f t="shared" si="1"/>
        <v>0.99670000000000003</v>
      </c>
      <c r="Z6" s="2">
        <f>RANK(Y6,$Y$5:$Y$104)</f>
        <v>40</v>
      </c>
      <c r="AH6" s="52">
        <v>14</v>
      </c>
      <c r="AI6" s="2">
        <v>1.008</v>
      </c>
      <c r="AJ6" s="2">
        <v>0.999</v>
      </c>
      <c r="AK6" s="2">
        <v>1.004</v>
      </c>
      <c r="AL6" s="2">
        <v>1</v>
      </c>
      <c r="AM6" s="2">
        <v>1.0349999999999999</v>
      </c>
      <c r="AN6" s="2">
        <v>0.98799999999999999</v>
      </c>
      <c r="AO6" s="2">
        <v>1.0489999999999999</v>
      </c>
      <c r="AP6" s="2">
        <v>1.038</v>
      </c>
      <c r="AQ6" s="2">
        <v>1.0089999999999999</v>
      </c>
      <c r="AR6" s="2">
        <v>1.0169999999999999</v>
      </c>
      <c r="AS6" s="2">
        <v>0.96299999999999997</v>
      </c>
      <c r="AT6" s="2">
        <v>1.0129999999999999</v>
      </c>
      <c r="AU6" s="2">
        <v>1.034</v>
      </c>
      <c r="AV6" s="2">
        <v>1.012</v>
      </c>
      <c r="AW6" s="2">
        <v>0.96199999999999997</v>
      </c>
      <c r="AX6" s="2">
        <v>0.997</v>
      </c>
      <c r="AY6" s="2">
        <v>1.016</v>
      </c>
      <c r="AZ6" s="2">
        <v>1.018</v>
      </c>
      <c r="BA6" s="2">
        <v>1.008</v>
      </c>
      <c r="BB6" s="2">
        <v>1.0129999999999999</v>
      </c>
      <c r="BC6" s="19">
        <v>9</v>
      </c>
      <c r="BD6" s="24">
        <v>1.00915</v>
      </c>
      <c r="BE6" s="2">
        <v>2</v>
      </c>
      <c r="BF6" s="24"/>
    </row>
    <row r="7" spans="1:58" x14ac:dyDescent="0.2">
      <c r="A7" s="52">
        <v>3</v>
      </c>
      <c r="B7" s="2">
        <v>0.97899999999999998</v>
      </c>
      <c r="C7" s="2">
        <v>1.0109999999999999</v>
      </c>
      <c r="D7" s="2">
        <v>0.99299999999999999</v>
      </c>
      <c r="E7" s="2">
        <v>1.0349999999999999</v>
      </c>
      <c r="F7" s="2">
        <v>0.998</v>
      </c>
      <c r="G7" s="2">
        <v>0.96599999999999997</v>
      </c>
      <c r="H7" s="2">
        <v>0.98199999999999998</v>
      </c>
      <c r="I7" s="2">
        <v>0.98599999999999999</v>
      </c>
      <c r="J7" s="2">
        <v>1.0049999999999999</v>
      </c>
      <c r="K7" s="2">
        <v>0.997</v>
      </c>
      <c r="L7" s="2">
        <v>1.0069999999999999</v>
      </c>
      <c r="M7" s="2">
        <v>1.0009999999999999</v>
      </c>
      <c r="N7" s="2">
        <v>1.02</v>
      </c>
      <c r="O7" s="2">
        <v>0.95799999999999996</v>
      </c>
      <c r="P7" s="2">
        <v>1.0009999999999999</v>
      </c>
      <c r="Q7" s="2">
        <v>0.99099999999999999</v>
      </c>
      <c r="R7" s="2">
        <v>0.98799999999999999</v>
      </c>
      <c r="S7" s="2">
        <v>1.018</v>
      </c>
      <c r="T7" s="2">
        <v>0.98499999999999999</v>
      </c>
      <c r="U7" s="2">
        <v>0.98299999999999998</v>
      </c>
      <c r="V7" s="53"/>
      <c r="X7" s="19">
        <f t="shared" si="0"/>
        <v>44</v>
      </c>
      <c r="Y7" s="24">
        <f t="shared" si="1"/>
        <v>0.99519999999999997</v>
      </c>
      <c r="Z7" s="2">
        <f t="shared" ref="Z7:Z54" si="2">RANK(Y7,$Y$5:$Y$104)</f>
        <v>45</v>
      </c>
      <c r="AH7" s="52">
        <v>24</v>
      </c>
      <c r="AI7" s="2">
        <v>0.97199999999999998</v>
      </c>
      <c r="AJ7" s="2">
        <v>1.0269999999999999</v>
      </c>
      <c r="AK7" s="2">
        <v>1.002</v>
      </c>
      <c r="AL7" s="2">
        <v>1.032</v>
      </c>
      <c r="AM7" s="2">
        <v>0.99</v>
      </c>
      <c r="AN7" s="2">
        <v>1.0469999999999999</v>
      </c>
      <c r="AO7" s="2">
        <v>1.0229999999999999</v>
      </c>
      <c r="AP7" s="2">
        <v>0.97</v>
      </c>
      <c r="AQ7" s="2">
        <v>1.008</v>
      </c>
      <c r="AR7" s="2">
        <v>1.042</v>
      </c>
      <c r="AS7" s="2">
        <v>1.028</v>
      </c>
      <c r="AT7" s="2">
        <v>0.98</v>
      </c>
      <c r="AU7" s="2">
        <v>1.024</v>
      </c>
      <c r="AV7" s="2">
        <v>0.98899999999999999</v>
      </c>
      <c r="AW7" s="2">
        <v>1.02</v>
      </c>
      <c r="AX7" s="2">
        <v>0.97599999999999998</v>
      </c>
      <c r="AY7" s="2">
        <v>1.02</v>
      </c>
      <c r="AZ7" s="2">
        <v>0.98099999999999998</v>
      </c>
      <c r="BA7" s="2">
        <v>1.02</v>
      </c>
      <c r="BB7" s="2">
        <v>0.99199999999999999</v>
      </c>
      <c r="BC7" s="19">
        <v>34</v>
      </c>
      <c r="BD7" s="24">
        <v>1.00715</v>
      </c>
      <c r="BE7" s="2">
        <v>3</v>
      </c>
      <c r="BF7" s="24"/>
    </row>
    <row r="8" spans="1:58" x14ac:dyDescent="0.2">
      <c r="A8" s="52">
        <v>4</v>
      </c>
      <c r="B8" s="2">
        <v>1.0229999999999999</v>
      </c>
      <c r="C8" s="2">
        <v>0.99299999999999999</v>
      </c>
      <c r="D8" s="2">
        <v>1.01</v>
      </c>
      <c r="E8" s="2">
        <v>0.97</v>
      </c>
      <c r="F8" s="2">
        <v>0.999</v>
      </c>
      <c r="G8" s="2">
        <v>1.038</v>
      </c>
      <c r="H8" s="2">
        <v>1.018</v>
      </c>
      <c r="I8" s="2">
        <v>1.014</v>
      </c>
      <c r="J8" s="2">
        <v>0.99</v>
      </c>
      <c r="K8" s="2">
        <v>1.0049999999999999</v>
      </c>
      <c r="L8" s="2">
        <v>1</v>
      </c>
      <c r="M8" s="2">
        <v>0.998</v>
      </c>
      <c r="N8" s="2">
        <v>0.97899999999999998</v>
      </c>
      <c r="O8" s="2">
        <v>1.0349999999999999</v>
      </c>
      <c r="P8" s="2">
        <v>0.996</v>
      </c>
      <c r="Q8" s="2">
        <v>1.006</v>
      </c>
      <c r="R8" s="2">
        <v>1.012</v>
      </c>
      <c r="S8" s="2">
        <v>0.98</v>
      </c>
      <c r="T8" s="2">
        <v>1.016</v>
      </c>
      <c r="U8" s="2">
        <v>1.0249999999999999</v>
      </c>
      <c r="V8" s="53"/>
      <c r="X8" s="19">
        <f t="shared" si="0"/>
        <v>5</v>
      </c>
      <c r="Y8" s="24">
        <f t="shared" si="1"/>
        <v>1.00535</v>
      </c>
      <c r="Z8" s="2">
        <f t="shared" si="2"/>
        <v>8</v>
      </c>
      <c r="AH8" s="52">
        <v>39</v>
      </c>
      <c r="AI8" s="2">
        <v>1.0309999999999999</v>
      </c>
      <c r="AJ8" s="2">
        <v>1.0429999999999999</v>
      </c>
      <c r="AK8" s="2">
        <v>1.0269999999999999</v>
      </c>
      <c r="AL8" s="2">
        <v>1.04</v>
      </c>
      <c r="AM8" s="2">
        <v>1.0149999999999999</v>
      </c>
      <c r="AN8" s="2">
        <v>1.012</v>
      </c>
      <c r="AO8" s="2">
        <v>0.98399999999999999</v>
      </c>
      <c r="AP8" s="2">
        <v>0.99299999999999999</v>
      </c>
      <c r="AQ8" s="2">
        <v>1.036</v>
      </c>
      <c r="AR8" s="2">
        <v>0.97</v>
      </c>
      <c r="AS8" s="2">
        <v>1.0269999999999999</v>
      </c>
      <c r="AT8" s="2">
        <v>1.016</v>
      </c>
      <c r="AU8" s="2">
        <v>0.95899999999999996</v>
      </c>
      <c r="AV8" s="2">
        <v>0.98499999999999999</v>
      </c>
      <c r="AW8" s="2">
        <v>0.98199999999999998</v>
      </c>
      <c r="AX8" s="2">
        <v>0.98299999999999998</v>
      </c>
      <c r="AY8" s="2">
        <v>0.98599999999999999</v>
      </c>
      <c r="AZ8" s="2">
        <v>1.0169999999999999</v>
      </c>
      <c r="BA8" s="2">
        <v>1.014</v>
      </c>
      <c r="BB8" s="2">
        <v>1.004</v>
      </c>
      <c r="BC8" s="19">
        <v>17</v>
      </c>
      <c r="BD8" s="24">
        <v>1.0062</v>
      </c>
      <c r="BE8" s="2">
        <v>4</v>
      </c>
      <c r="BF8" s="24"/>
    </row>
    <row r="9" spans="1:58" x14ac:dyDescent="0.2">
      <c r="A9" s="52">
        <v>5</v>
      </c>
      <c r="B9" s="2">
        <v>1.014</v>
      </c>
      <c r="C9" s="2">
        <v>1.0029999999999999</v>
      </c>
      <c r="D9" s="2">
        <v>1.004</v>
      </c>
      <c r="E9" s="2">
        <v>1.0209999999999999</v>
      </c>
      <c r="F9" s="2">
        <v>1.0049999999999999</v>
      </c>
      <c r="G9" s="2">
        <v>0.99299999999999999</v>
      </c>
      <c r="H9" s="2">
        <v>1.01</v>
      </c>
      <c r="I9" s="2">
        <v>0.96499999999999997</v>
      </c>
      <c r="J9" s="2">
        <v>0.995</v>
      </c>
      <c r="K9" s="2">
        <v>1.0329999999999999</v>
      </c>
      <c r="L9" s="2">
        <v>1.018</v>
      </c>
      <c r="M9" s="2">
        <v>0.97599999999999998</v>
      </c>
      <c r="N9" s="2">
        <v>1.012</v>
      </c>
      <c r="O9" s="2">
        <v>0.96599999999999997</v>
      </c>
      <c r="P9" s="2">
        <v>0.96399999999999997</v>
      </c>
      <c r="Q9" s="2">
        <v>0.98599999999999999</v>
      </c>
      <c r="R9" s="2">
        <v>1.0029999999999999</v>
      </c>
      <c r="S9" s="2">
        <v>1.008</v>
      </c>
      <c r="T9" s="2">
        <v>0.998</v>
      </c>
      <c r="U9" s="2">
        <v>0.997</v>
      </c>
      <c r="V9" s="53"/>
      <c r="X9" s="19">
        <f t="shared" si="0"/>
        <v>29</v>
      </c>
      <c r="Y9" s="24">
        <f t="shared" si="1"/>
        <v>0.99855000000000005</v>
      </c>
      <c r="Z9" s="2">
        <f t="shared" si="2"/>
        <v>30</v>
      </c>
      <c r="AH9" s="52">
        <v>25</v>
      </c>
      <c r="AI9" s="2">
        <v>1.018</v>
      </c>
      <c r="AJ9" s="2">
        <v>1.002</v>
      </c>
      <c r="AK9" s="2">
        <v>0.98599999999999999</v>
      </c>
      <c r="AL9" s="2">
        <v>1.0089999999999999</v>
      </c>
      <c r="AM9" s="2">
        <v>1.03</v>
      </c>
      <c r="AN9" s="2">
        <v>0.97199999999999998</v>
      </c>
      <c r="AO9" s="2">
        <v>1.012</v>
      </c>
      <c r="AP9" s="2">
        <v>0.97599999999999998</v>
      </c>
      <c r="AQ9" s="2">
        <v>1.0289999999999999</v>
      </c>
      <c r="AR9" s="2">
        <v>0.97799999999999998</v>
      </c>
      <c r="AS9" s="2">
        <v>1.0449999999999999</v>
      </c>
      <c r="AT9" s="2">
        <v>1.004</v>
      </c>
      <c r="AU9" s="2">
        <v>1.0069999999999999</v>
      </c>
      <c r="AV9" s="2">
        <v>1.0349999999999999</v>
      </c>
      <c r="AW9" s="2">
        <v>0.98599999999999999</v>
      </c>
      <c r="AX9" s="2">
        <v>0.96899999999999997</v>
      </c>
      <c r="AY9" s="2">
        <v>1.0229999999999999</v>
      </c>
      <c r="AZ9" s="2">
        <v>1.0309999999999999</v>
      </c>
      <c r="BA9" s="2">
        <v>1.0369999999999999</v>
      </c>
      <c r="BB9" s="2">
        <v>0.97399999999999998</v>
      </c>
      <c r="BC9" s="19">
        <v>46</v>
      </c>
      <c r="BD9" s="24">
        <v>1.0061500000000001</v>
      </c>
      <c r="BE9" s="2">
        <v>5</v>
      </c>
      <c r="BF9" s="24"/>
    </row>
    <row r="10" spans="1:58" x14ac:dyDescent="0.2">
      <c r="A10" s="52">
        <v>6</v>
      </c>
      <c r="B10" s="2">
        <v>0.98899999999999999</v>
      </c>
      <c r="C10" s="2">
        <v>0.997</v>
      </c>
      <c r="D10" s="2">
        <v>0.997</v>
      </c>
      <c r="E10" s="2">
        <v>0.98399999999999999</v>
      </c>
      <c r="F10" s="2">
        <v>0.995</v>
      </c>
      <c r="G10" s="2">
        <v>1.0089999999999999</v>
      </c>
      <c r="H10" s="2">
        <v>0.99</v>
      </c>
      <c r="I10" s="2">
        <v>1.034</v>
      </c>
      <c r="J10" s="2">
        <v>1.0029999999999999</v>
      </c>
      <c r="K10" s="2">
        <v>0.96699999999999997</v>
      </c>
      <c r="L10" s="2">
        <v>0.98399999999999999</v>
      </c>
      <c r="M10" s="2">
        <v>1.028</v>
      </c>
      <c r="N10" s="2">
        <v>0.98699999999999999</v>
      </c>
      <c r="O10" s="2">
        <v>1.0389999999999999</v>
      </c>
      <c r="P10" s="2">
        <v>1.04</v>
      </c>
      <c r="Q10" s="2">
        <v>1.0149999999999999</v>
      </c>
      <c r="R10" s="2">
        <v>0.998</v>
      </c>
      <c r="S10" s="2">
        <v>0.98899999999999999</v>
      </c>
      <c r="T10" s="2">
        <v>1.006</v>
      </c>
      <c r="U10" s="2">
        <v>1.002</v>
      </c>
      <c r="V10" s="53"/>
      <c r="X10" s="19">
        <f t="shared" si="0"/>
        <v>23</v>
      </c>
      <c r="Y10" s="24">
        <f t="shared" si="1"/>
        <v>1.00265</v>
      </c>
      <c r="Z10" s="2">
        <f t="shared" si="2"/>
        <v>14</v>
      </c>
      <c r="AH10" s="52">
        <v>49</v>
      </c>
      <c r="AI10" s="2">
        <v>1.02</v>
      </c>
      <c r="AJ10" s="2">
        <v>0.997</v>
      </c>
      <c r="AK10" s="2">
        <v>0.99099999999999999</v>
      </c>
      <c r="AL10" s="2">
        <v>1.0029999999999999</v>
      </c>
      <c r="AM10" s="2">
        <v>0.98299999999999998</v>
      </c>
      <c r="AN10" s="2">
        <v>1.004</v>
      </c>
      <c r="AO10" s="2">
        <v>1.0069999999999999</v>
      </c>
      <c r="AP10" s="2">
        <v>1.036</v>
      </c>
      <c r="AQ10" s="2">
        <v>1.006</v>
      </c>
      <c r="AR10" s="2">
        <v>1.0389999999999999</v>
      </c>
      <c r="AS10" s="2">
        <v>1.0069999999999999</v>
      </c>
      <c r="AT10" s="2">
        <v>1.014</v>
      </c>
      <c r="AU10" s="2">
        <v>0.98599999999999999</v>
      </c>
      <c r="AV10" s="2">
        <v>1.004</v>
      </c>
      <c r="AW10" s="2">
        <v>1.0029999999999999</v>
      </c>
      <c r="AX10" s="2">
        <v>1.0309999999999999</v>
      </c>
      <c r="AY10" s="2">
        <v>0.99</v>
      </c>
      <c r="AZ10" s="2">
        <v>0.98599999999999999</v>
      </c>
      <c r="BA10" s="2">
        <v>1</v>
      </c>
      <c r="BB10" s="2">
        <v>1.006</v>
      </c>
      <c r="BC10" s="19">
        <v>15</v>
      </c>
      <c r="BD10" s="24">
        <v>1.0056499999999997</v>
      </c>
      <c r="BE10" s="2">
        <v>6</v>
      </c>
      <c r="BF10" s="24"/>
    </row>
    <row r="11" spans="1:58" x14ac:dyDescent="0.2">
      <c r="A11" s="52">
        <v>7</v>
      </c>
      <c r="B11" s="2">
        <v>1.0149999999999999</v>
      </c>
      <c r="C11" s="2">
        <v>0.99</v>
      </c>
      <c r="D11" s="2">
        <v>0.98799999999999999</v>
      </c>
      <c r="E11" s="2">
        <v>1.016</v>
      </c>
      <c r="F11" s="2">
        <v>0.98799999999999999</v>
      </c>
      <c r="G11" s="2">
        <v>0.96899999999999997</v>
      </c>
      <c r="H11" s="2">
        <v>1.0429999999999999</v>
      </c>
      <c r="I11" s="2">
        <v>0.98899999999999999</v>
      </c>
      <c r="J11" s="2">
        <v>1.046</v>
      </c>
      <c r="K11" s="2">
        <v>1.0189999999999999</v>
      </c>
      <c r="L11" s="2">
        <v>0.999</v>
      </c>
      <c r="M11" s="2">
        <v>1.0209999999999999</v>
      </c>
      <c r="N11" s="2">
        <v>1.034</v>
      </c>
      <c r="O11" s="2">
        <v>0.97099999999999997</v>
      </c>
      <c r="P11" s="2">
        <v>0.95899999999999996</v>
      </c>
      <c r="Q11" s="2">
        <v>0.996</v>
      </c>
      <c r="R11" s="2">
        <v>1.038</v>
      </c>
      <c r="S11" s="2">
        <v>0.97699999999999998</v>
      </c>
      <c r="T11" s="2">
        <v>0.95199999999999996</v>
      </c>
      <c r="U11" s="2">
        <v>1.0029999999999999</v>
      </c>
      <c r="V11" s="53"/>
      <c r="X11" s="19">
        <f t="shared" si="0"/>
        <v>21</v>
      </c>
      <c r="Y11" s="24">
        <f t="shared" si="1"/>
        <v>1.0006500000000003</v>
      </c>
      <c r="Z11" s="2">
        <f t="shared" si="2"/>
        <v>23</v>
      </c>
      <c r="AH11" s="52">
        <v>43</v>
      </c>
      <c r="AI11" s="2">
        <v>0.98799999999999999</v>
      </c>
      <c r="AJ11" s="2">
        <v>0.96399999999999997</v>
      </c>
      <c r="AK11" s="2">
        <v>0.98899999999999999</v>
      </c>
      <c r="AL11" s="2">
        <v>1.0109999999999999</v>
      </c>
      <c r="AM11" s="2">
        <v>0.98499999999999999</v>
      </c>
      <c r="AN11" s="2">
        <v>1.0249999999999999</v>
      </c>
      <c r="AO11" s="2">
        <v>1.0229999999999999</v>
      </c>
      <c r="AP11" s="2">
        <v>1.0189999999999999</v>
      </c>
      <c r="AQ11" s="2">
        <v>1.004</v>
      </c>
      <c r="AR11" s="2">
        <v>1.0289999999999999</v>
      </c>
      <c r="AS11" s="2">
        <v>1</v>
      </c>
      <c r="AT11" s="2">
        <v>1.0089999999999999</v>
      </c>
      <c r="AU11" s="2">
        <v>1.016</v>
      </c>
      <c r="AV11" s="2">
        <v>1.0229999999999999</v>
      </c>
      <c r="AW11" s="2">
        <v>0.97899999999999998</v>
      </c>
      <c r="AX11" s="2">
        <v>1.006</v>
      </c>
      <c r="AY11" s="2">
        <v>1.0249999999999999</v>
      </c>
      <c r="AZ11" s="2">
        <v>1.03</v>
      </c>
      <c r="BA11" s="2">
        <v>0.98299999999999998</v>
      </c>
      <c r="BB11" s="2">
        <v>1.004</v>
      </c>
      <c r="BC11" s="19">
        <v>17</v>
      </c>
      <c r="BD11" s="24">
        <v>1.0055999999999998</v>
      </c>
      <c r="BE11" s="2">
        <v>7</v>
      </c>
      <c r="BF11" s="24"/>
    </row>
    <row r="12" spans="1:58" x14ac:dyDescent="0.2">
      <c r="A12" s="52">
        <v>8</v>
      </c>
      <c r="B12" s="2">
        <v>0.997</v>
      </c>
      <c r="C12" s="2">
        <v>1.01</v>
      </c>
      <c r="D12" s="2">
        <v>1.0129999999999999</v>
      </c>
      <c r="E12" s="2">
        <v>0.98099999999999998</v>
      </c>
      <c r="F12" s="2">
        <v>1.0069999999999999</v>
      </c>
      <c r="G12" s="2">
        <v>1.0349999999999999</v>
      </c>
      <c r="H12" s="2">
        <v>0.96799999999999997</v>
      </c>
      <c r="I12" s="2">
        <v>1.0169999999999999</v>
      </c>
      <c r="J12" s="2">
        <v>0.95799999999999996</v>
      </c>
      <c r="K12" s="2">
        <v>0.98099999999999998</v>
      </c>
      <c r="L12" s="2">
        <v>0.99399999999999999</v>
      </c>
      <c r="M12" s="2">
        <v>0.97599999999999998</v>
      </c>
      <c r="N12" s="2">
        <v>0.97099999999999997</v>
      </c>
      <c r="O12" s="2">
        <v>1.0289999999999999</v>
      </c>
      <c r="P12" s="2">
        <v>1.0449999999999999</v>
      </c>
      <c r="Q12" s="2">
        <v>1.0089999999999999</v>
      </c>
      <c r="R12" s="2">
        <v>0.96099999999999997</v>
      </c>
      <c r="S12" s="2">
        <v>1.0269999999999999</v>
      </c>
      <c r="T12" s="2">
        <v>1.046</v>
      </c>
      <c r="U12" s="2">
        <v>0.99</v>
      </c>
      <c r="V12" s="53"/>
      <c r="X12" s="19">
        <f t="shared" si="0"/>
        <v>35</v>
      </c>
      <c r="Y12" s="24">
        <f t="shared" si="1"/>
        <v>1.00075</v>
      </c>
      <c r="Z12" s="2">
        <f>RANK(Y12,$Y$5:$Y$104)</f>
        <v>22</v>
      </c>
      <c r="AH12" s="52">
        <v>4</v>
      </c>
      <c r="AI12" s="2">
        <v>1.0229999999999999</v>
      </c>
      <c r="AJ12" s="2">
        <v>0.99299999999999999</v>
      </c>
      <c r="AK12" s="2">
        <v>1.01</v>
      </c>
      <c r="AL12" s="2">
        <v>0.97</v>
      </c>
      <c r="AM12" s="2">
        <v>0.999</v>
      </c>
      <c r="AN12" s="2">
        <v>1.038</v>
      </c>
      <c r="AO12" s="2">
        <v>1.018</v>
      </c>
      <c r="AP12" s="2">
        <v>1.014</v>
      </c>
      <c r="AQ12" s="2">
        <v>0.99</v>
      </c>
      <c r="AR12" s="2">
        <v>1.0049999999999999</v>
      </c>
      <c r="AS12" s="2">
        <v>1</v>
      </c>
      <c r="AT12" s="2">
        <v>0.998</v>
      </c>
      <c r="AU12" s="2">
        <v>0.97899999999999998</v>
      </c>
      <c r="AV12" s="2">
        <v>1.0349999999999999</v>
      </c>
      <c r="AW12" s="2">
        <v>0.996</v>
      </c>
      <c r="AX12" s="2">
        <v>1.006</v>
      </c>
      <c r="AY12" s="2">
        <v>1.012</v>
      </c>
      <c r="AZ12" s="2">
        <v>0.98</v>
      </c>
      <c r="BA12" s="2">
        <v>1.016</v>
      </c>
      <c r="BB12" s="2">
        <v>1.0249999999999999</v>
      </c>
      <c r="BC12" s="19">
        <v>5</v>
      </c>
      <c r="BD12" s="24">
        <v>1.00535</v>
      </c>
      <c r="BE12" s="2">
        <v>8</v>
      </c>
      <c r="BF12" s="24"/>
    </row>
    <row r="13" spans="1:58" x14ac:dyDescent="0.2">
      <c r="A13" s="52">
        <v>9</v>
      </c>
      <c r="B13" s="2">
        <v>1.0049999999999999</v>
      </c>
      <c r="C13" s="2">
        <v>0.97899999999999998</v>
      </c>
      <c r="D13" s="2">
        <v>1.022</v>
      </c>
      <c r="E13" s="2">
        <v>1.028</v>
      </c>
      <c r="F13" s="2">
        <v>0.95899999999999996</v>
      </c>
      <c r="G13" s="2">
        <v>1.022</v>
      </c>
      <c r="H13" s="2">
        <v>0.97699999999999998</v>
      </c>
      <c r="I13" s="2">
        <v>0.98699999999999999</v>
      </c>
      <c r="J13" s="2">
        <v>1.0369999999999999</v>
      </c>
      <c r="K13" s="2">
        <v>1.0169999999999999</v>
      </c>
      <c r="L13" s="2">
        <v>1.0329999999999999</v>
      </c>
      <c r="M13" s="2">
        <v>0.95499999999999996</v>
      </c>
      <c r="N13" s="2">
        <v>1.01</v>
      </c>
      <c r="O13" s="2">
        <v>0.96</v>
      </c>
      <c r="P13" s="2">
        <v>1.03</v>
      </c>
      <c r="Q13" s="2">
        <v>0.98</v>
      </c>
      <c r="R13" s="2">
        <v>0.97699999999999998</v>
      </c>
      <c r="S13" s="2">
        <v>1.028</v>
      </c>
      <c r="T13" s="2">
        <v>0.99299999999999999</v>
      </c>
      <c r="U13" s="2">
        <v>0.98399999999999999</v>
      </c>
      <c r="V13" s="53"/>
      <c r="X13" s="19">
        <f t="shared" si="0"/>
        <v>43</v>
      </c>
      <c r="Y13" s="24">
        <f t="shared" si="1"/>
        <v>0.99914999999999987</v>
      </c>
      <c r="Z13" s="2">
        <f t="shared" si="2"/>
        <v>28</v>
      </c>
      <c r="AH13" s="52">
        <v>20</v>
      </c>
      <c r="AI13" s="2">
        <v>1.0269999999999999</v>
      </c>
      <c r="AJ13" s="2">
        <v>1.008</v>
      </c>
      <c r="AK13" s="2">
        <v>1.03</v>
      </c>
      <c r="AL13" s="2">
        <v>1.004</v>
      </c>
      <c r="AM13" s="2">
        <v>0.94499999999999995</v>
      </c>
      <c r="AN13" s="2">
        <v>0.998</v>
      </c>
      <c r="AO13" s="2">
        <v>1.0089999999999999</v>
      </c>
      <c r="AP13" s="2">
        <v>0.98699999999999999</v>
      </c>
      <c r="AQ13" s="2">
        <v>1.0309999999999999</v>
      </c>
      <c r="AR13" s="2">
        <v>1.0109999999999999</v>
      </c>
      <c r="AS13" s="2">
        <v>1.0149999999999999</v>
      </c>
      <c r="AT13" s="2">
        <v>1.0229999999999999</v>
      </c>
      <c r="AU13" s="2">
        <v>0.97799999999999998</v>
      </c>
      <c r="AV13" s="2">
        <v>1.006</v>
      </c>
      <c r="AW13" s="2">
        <v>1.026</v>
      </c>
      <c r="AX13" s="2">
        <v>0.99199999999999999</v>
      </c>
      <c r="AY13" s="2">
        <v>1.042</v>
      </c>
      <c r="AZ13" s="2">
        <v>0.98599999999999999</v>
      </c>
      <c r="BA13" s="2">
        <v>0.96399999999999997</v>
      </c>
      <c r="BB13" s="2">
        <v>1.0249999999999999</v>
      </c>
      <c r="BC13" s="19">
        <v>5</v>
      </c>
      <c r="BD13" s="24">
        <v>1.00535</v>
      </c>
      <c r="BE13" s="2">
        <v>8</v>
      </c>
      <c r="BF13" s="24"/>
    </row>
    <row r="14" spans="1:58" x14ac:dyDescent="0.2">
      <c r="A14" s="52">
        <v>10</v>
      </c>
      <c r="B14" s="2">
        <v>0.98899999999999999</v>
      </c>
      <c r="C14" s="2">
        <v>1.018</v>
      </c>
      <c r="D14" s="2">
        <v>0.97799999999999998</v>
      </c>
      <c r="E14" s="2">
        <v>0.97699999999999998</v>
      </c>
      <c r="F14" s="2">
        <v>1.0449999999999999</v>
      </c>
      <c r="G14" s="2">
        <v>0.98</v>
      </c>
      <c r="H14" s="2">
        <v>1.0149999999999999</v>
      </c>
      <c r="I14" s="2">
        <v>1.0129999999999999</v>
      </c>
      <c r="J14" s="2">
        <v>0.96099999999999997</v>
      </c>
      <c r="K14" s="2">
        <v>0.98199999999999998</v>
      </c>
      <c r="L14" s="2">
        <v>0.96799999999999997</v>
      </c>
      <c r="M14" s="2">
        <v>1.0429999999999999</v>
      </c>
      <c r="N14" s="2">
        <v>0.98899999999999999</v>
      </c>
      <c r="O14" s="2">
        <v>1.0409999999999999</v>
      </c>
      <c r="P14" s="2">
        <v>0.97599999999999998</v>
      </c>
      <c r="Q14" s="2">
        <v>1.016</v>
      </c>
      <c r="R14" s="2">
        <v>1.024</v>
      </c>
      <c r="S14" s="2">
        <v>0.97</v>
      </c>
      <c r="T14" s="2">
        <v>1.004</v>
      </c>
      <c r="U14" s="2">
        <v>1.012</v>
      </c>
      <c r="V14" s="53"/>
      <c r="X14" s="19">
        <f t="shared" si="0"/>
        <v>12</v>
      </c>
      <c r="Y14" s="24">
        <f t="shared" si="1"/>
        <v>1.0000500000000001</v>
      </c>
      <c r="Z14" s="2">
        <f t="shared" si="2"/>
        <v>25</v>
      </c>
      <c r="AH14" s="52">
        <v>34</v>
      </c>
      <c r="AI14" s="2">
        <v>1.0069999999999999</v>
      </c>
      <c r="AJ14" s="2">
        <v>0.98699999999999999</v>
      </c>
      <c r="AK14" s="2">
        <v>0.98899999999999999</v>
      </c>
      <c r="AL14" s="2">
        <v>0.98499999999999999</v>
      </c>
      <c r="AM14" s="2">
        <v>1.0429999999999999</v>
      </c>
      <c r="AN14" s="2">
        <v>1.004</v>
      </c>
      <c r="AO14" s="2">
        <v>1.016</v>
      </c>
      <c r="AP14" s="2">
        <v>1.006</v>
      </c>
      <c r="AQ14" s="2">
        <v>1.054</v>
      </c>
      <c r="AR14" s="2">
        <v>1.032</v>
      </c>
      <c r="AS14" s="2">
        <v>1.014</v>
      </c>
      <c r="AT14" s="2">
        <v>0.99399999999999999</v>
      </c>
      <c r="AU14" s="2">
        <v>0.96699999999999997</v>
      </c>
      <c r="AV14" s="2">
        <v>0.98799999999999999</v>
      </c>
      <c r="AW14" s="2">
        <v>1.01</v>
      </c>
      <c r="AX14" s="2">
        <v>1.026</v>
      </c>
      <c r="AY14" s="2">
        <v>0.99299999999999999</v>
      </c>
      <c r="AZ14" s="2">
        <v>0.99399999999999999</v>
      </c>
      <c r="BA14" s="2">
        <v>0.96799999999999997</v>
      </c>
      <c r="BB14" s="2">
        <v>1.002</v>
      </c>
      <c r="BC14" s="19">
        <v>23</v>
      </c>
      <c r="BD14" s="24">
        <v>1.0039499999999999</v>
      </c>
      <c r="BE14" s="2">
        <v>10</v>
      </c>
      <c r="BF14" s="24"/>
    </row>
    <row r="15" spans="1:58" x14ac:dyDescent="0.2">
      <c r="A15" s="52">
        <v>11</v>
      </c>
      <c r="B15" s="2">
        <v>1.03</v>
      </c>
      <c r="C15" s="2">
        <v>0.99199999999999999</v>
      </c>
      <c r="D15" s="2">
        <v>0.997</v>
      </c>
      <c r="E15" s="2">
        <v>1.0189999999999999</v>
      </c>
      <c r="F15" s="2">
        <v>0.96099999999999997</v>
      </c>
      <c r="G15" s="2">
        <v>0.97799999999999998</v>
      </c>
      <c r="H15" s="2">
        <v>0.98699999999999999</v>
      </c>
      <c r="I15" s="2">
        <v>1.0249999999999999</v>
      </c>
      <c r="J15" s="2">
        <v>0.98699999999999999</v>
      </c>
      <c r="K15" s="2">
        <v>1.026</v>
      </c>
      <c r="L15" s="2">
        <v>1.018</v>
      </c>
      <c r="M15" s="2">
        <v>0.97899999999999998</v>
      </c>
      <c r="N15" s="2">
        <v>1.014</v>
      </c>
      <c r="O15" s="2">
        <v>0.99</v>
      </c>
      <c r="P15" s="2">
        <v>0.97599999999999998</v>
      </c>
      <c r="Q15" s="2">
        <v>0.99099999999999999</v>
      </c>
      <c r="R15" s="2">
        <v>0.98399999999999999</v>
      </c>
      <c r="S15" s="2">
        <v>1.0209999999999999</v>
      </c>
      <c r="T15" s="2">
        <v>1.0029999999999999</v>
      </c>
      <c r="U15" s="2">
        <v>0.97299999999999998</v>
      </c>
      <c r="V15" s="53"/>
      <c r="X15" s="19">
        <f t="shared" si="0"/>
        <v>47</v>
      </c>
      <c r="Y15" s="24">
        <f t="shared" si="1"/>
        <v>0.99755000000000005</v>
      </c>
      <c r="Z15" s="2">
        <f t="shared" si="2"/>
        <v>38</v>
      </c>
      <c r="AH15" s="52">
        <v>12</v>
      </c>
      <c r="AI15" s="2">
        <v>0.97599999999999998</v>
      </c>
      <c r="AJ15" s="2">
        <v>1.0089999999999999</v>
      </c>
      <c r="AK15" s="2">
        <v>0.997</v>
      </c>
      <c r="AL15" s="2">
        <v>0.98</v>
      </c>
      <c r="AM15" s="2">
        <v>1.0429999999999999</v>
      </c>
      <c r="AN15" s="2">
        <v>1.018</v>
      </c>
      <c r="AO15" s="2">
        <v>1.0129999999999999</v>
      </c>
      <c r="AP15" s="2">
        <v>0.98299999999999998</v>
      </c>
      <c r="AQ15" s="2">
        <v>1.02</v>
      </c>
      <c r="AR15" s="2">
        <v>0.98</v>
      </c>
      <c r="AS15" s="2">
        <v>0.98099999999999998</v>
      </c>
      <c r="AT15" s="2">
        <v>1.0189999999999999</v>
      </c>
      <c r="AU15" s="2">
        <v>0.99199999999999999</v>
      </c>
      <c r="AV15" s="2">
        <v>1.008</v>
      </c>
      <c r="AW15" s="2">
        <v>1.032</v>
      </c>
      <c r="AX15" s="2">
        <v>1.0089999999999999</v>
      </c>
      <c r="AY15" s="2">
        <v>1.0169999999999999</v>
      </c>
      <c r="AZ15" s="2">
        <v>0.98399999999999999</v>
      </c>
      <c r="BA15" s="2">
        <v>0.98899999999999999</v>
      </c>
      <c r="BB15" s="2">
        <v>1.0269999999999999</v>
      </c>
      <c r="BC15" s="19">
        <v>4</v>
      </c>
      <c r="BD15" s="24">
        <v>1.0038500000000001</v>
      </c>
      <c r="BE15" s="2">
        <v>11</v>
      </c>
      <c r="BF15" s="24"/>
    </row>
    <row r="16" spans="1:58" x14ac:dyDescent="0.2">
      <c r="A16" s="52">
        <v>12</v>
      </c>
      <c r="B16" s="2">
        <v>0.97599999999999998</v>
      </c>
      <c r="C16" s="2">
        <v>1.0089999999999999</v>
      </c>
      <c r="D16" s="2">
        <v>0.997</v>
      </c>
      <c r="E16" s="2">
        <v>0.98</v>
      </c>
      <c r="F16" s="2">
        <v>1.0429999999999999</v>
      </c>
      <c r="G16" s="2">
        <v>1.018</v>
      </c>
      <c r="H16" s="2">
        <v>1.0129999999999999</v>
      </c>
      <c r="I16" s="2">
        <v>0.98299999999999998</v>
      </c>
      <c r="J16" s="2">
        <v>1.02</v>
      </c>
      <c r="K16" s="2">
        <v>0.98</v>
      </c>
      <c r="L16" s="2">
        <v>0.98099999999999998</v>
      </c>
      <c r="M16" s="2">
        <v>1.0189999999999999</v>
      </c>
      <c r="N16" s="2">
        <v>0.99199999999999999</v>
      </c>
      <c r="O16" s="2">
        <v>1.008</v>
      </c>
      <c r="P16" s="2">
        <v>1.032</v>
      </c>
      <c r="Q16" s="2">
        <v>1.0089999999999999</v>
      </c>
      <c r="R16" s="2">
        <v>1.0169999999999999</v>
      </c>
      <c r="S16" s="2">
        <v>0.98399999999999999</v>
      </c>
      <c r="T16" s="2">
        <v>0.98899999999999999</v>
      </c>
      <c r="U16" s="2">
        <v>1.0269999999999999</v>
      </c>
      <c r="V16" s="53"/>
      <c r="X16" s="19">
        <f t="shared" si="0"/>
        <v>4</v>
      </c>
      <c r="Y16" s="24">
        <f t="shared" si="1"/>
        <v>1.0038500000000001</v>
      </c>
      <c r="Z16" s="2">
        <f t="shared" si="2"/>
        <v>11</v>
      </c>
      <c r="AH16" s="52">
        <v>22</v>
      </c>
      <c r="AI16" s="2">
        <v>0.97099999999999997</v>
      </c>
      <c r="AJ16" s="2">
        <v>1.012</v>
      </c>
      <c r="AK16" s="2">
        <v>1.0209999999999999</v>
      </c>
      <c r="AL16" s="2">
        <v>0.99</v>
      </c>
      <c r="AM16" s="2">
        <v>0.998</v>
      </c>
      <c r="AN16" s="2">
        <v>0.98699999999999999</v>
      </c>
      <c r="AO16" s="2">
        <v>0.95799999999999996</v>
      </c>
      <c r="AP16" s="2">
        <v>0.99399999999999999</v>
      </c>
      <c r="AQ16" s="2">
        <v>1.0249999999999999</v>
      </c>
      <c r="AR16" s="2">
        <v>0.99299999999999999</v>
      </c>
      <c r="AS16" s="2">
        <v>1.004</v>
      </c>
      <c r="AT16" s="2">
        <v>1.022</v>
      </c>
      <c r="AU16" s="2">
        <v>1.0369999999999999</v>
      </c>
      <c r="AV16" s="2">
        <v>1.0189999999999999</v>
      </c>
      <c r="AW16" s="2">
        <v>1.022</v>
      </c>
      <c r="AX16" s="2">
        <v>1.0009999999999999</v>
      </c>
      <c r="AY16" s="2">
        <v>0.98199999999999998</v>
      </c>
      <c r="AZ16" s="2">
        <v>1.0569999999999999</v>
      </c>
      <c r="BA16" s="2">
        <v>0.99099999999999999</v>
      </c>
      <c r="BB16" s="2">
        <v>0.98499999999999999</v>
      </c>
      <c r="BC16" s="19">
        <v>41</v>
      </c>
      <c r="BD16" s="24">
        <v>1.00345</v>
      </c>
      <c r="BE16" s="2">
        <v>12</v>
      </c>
      <c r="BF16" s="24"/>
    </row>
    <row r="17" spans="1:58" x14ac:dyDescent="0.2">
      <c r="A17" s="52">
        <v>13</v>
      </c>
      <c r="B17" s="2">
        <v>0.98799999999999999</v>
      </c>
      <c r="C17" s="2">
        <v>1.004</v>
      </c>
      <c r="D17" s="2">
        <v>0.99399999999999999</v>
      </c>
      <c r="E17" s="2">
        <v>0.995</v>
      </c>
      <c r="F17" s="2">
        <v>0.96499999999999997</v>
      </c>
      <c r="G17" s="2">
        <v>1.0109999999999999</v>
      </c>
      <c r="H17" s="2">
        <v>0.95399999999999996</v>
      </c>
      <c r="I17" s="2">
        <v>0.96299999999999997</v>
      </c>
      <c r="J17" s="2">
        <v>0.98299999999999998</v>
      </c>
      <c r="K17" s="2">
        <v>0.97799999999999998</v>
      </c>
      <c r="L17" s="2">
        <v>1.0329999999999999</v>
      </c>
      <c r="M17" s="2">
        <v>0.99299999999999999</v>
      </c>
      <c r="N17" s="2">
        <v>0.96599999999999997</v>
      </c>
      <c r="O17" s="2">
        <v>0.98699999999999999</v>
      </c>
      <c r="P17" s="2">
        <v>1.0409999999999999</v>
      </c>
      <c r="Q17" s="2">
        <v>1</v>
      </c>
      <c r="R17" s="2">
        <v>0.98299999999999998</v>
      </c>
      <c r="S17" s="2">
        <v>0.98699999999999999</v>
      </c>
      <c r="T17" s="2">
        <v>0.99099999999999999</v>
      </c>
      <c r="U17" s="2">
        <v>0.98499999999999999</v>
      </c>
      <c r="V17" s="53"/>
      <c r="X17" s="19">
        <f t="shared" si="0"/>
        <v>41</v>
      </c>
      <c r="Y17" s="24">
        <f t="shared" si="1"/>
        <v>0.99004999999999976</v>
      </c>
      <c r="Z17" s="2">
        <f t="shared" si="2"/>
        <v>49</v>
      </c>
      <c r="AH17" s="52">
        <v>1</v>
      </c>
      <c r="AI17" s="2">
        <v>1.0109999999999999</v>
      </c>
      <c r="AJ17" s="2">
        <v>1.0369999999999999</v>
      </c>
      <c r="AK17" s="2">
        <v>0.997</v>
      </c>
      <c r="AL17" s="2">
        <v>0.97399999999999998</v>
      </c>
      <c r="AM17" s="2">
        <v>0.96299999999999997</v>
      </c>
      <c r="AN17" s="2">
        <v>1.0469999999999999</v>
      </c>
      <c r="AO17" s="2">
        <v>1.026</v>
      </c>
      <c r="AP17" s="2">
        <v>1.012</v>
      </c>
      <c r="AQ17" s="2">
        <v>0.96099999999999997</v>
      </c>
      <c r="AR17" s="2">
        <v>1.008</v>
      </c>
      <c r="AS17" s="2">
        <v>0.996</v>
      </c>
      <c r="AT17" s="2">
        <v>0.999</v>
      </c>
      <c r="AU17" s="2">
        <v>1.0269999999999999</v>
      </c>
      <c r="AV17" s="2">
        <v>1.0089999999999999</v>
      </c>
      <c r="AW17" s="2">
        <v>0.99399999999999999</v>
      </c>
      <c r="AX17" s="2">
        <v>1.024</v>
      </c>
      <c r="AY17" s="2">
        <v>0.99</v>
      </c>
      <c r="AZ17" s="2">
        <v>0.95799999999999996</v>
      </c>
      <c r="BA17" s="2">
        <v>0.995</v>
      </c>
      <c r="BB17" s="2">
        <v>1.04</v>
      </c>
      <c r="BC17" s="19">
        <v>2</v>
      </c>
      <c r="BD17" s="24">
        <v>1.0033999999999998</v>
      </c>
      <c r="BE17" s="2">
        <v>13</v>
      </c>
      <c r="BF17" s="24"/>
    </row>
    <row r="18" spans="1:58" x14ac:dyDescent="0.2">
      <c r="A18" s="52">
        <v>14</v>
      </c>
      <c r="B18" s="2">
        <v>1.008</v>
      </c>
      <c r="C18" s="2">
        <v>0.999</v>
      </c>
      <c r="D18" s="2">
        <v>1.004</v>
      </c>
      <c r="E18" s="2">
        <v>1</v>
      </c>
      <c r="F18" s="2">
        <v>1.0349999999999999</v>
      </c>
      <c r="G18" s="2">
        <v>0.98799999999999999</v>
      </c>
      <c r="H18" s="2">
        <v>1.0489999999999999</v>
      </c>
      <c r="I18" s="2">
        <v>1.038</v>
      </c>
      <c r="J18" s="2">
        <v>1.0089999999999999</v>
      </c>
      <c r="K18" s="2">
        <v>1.0169999999999999</v>
      </c>
      <c r="L18" s="2">
        <v>0.96299999999999997</v>
      </c>
      <c r="M18" s="2">
        <v>1.0129999999999999</v>
      </c>
      <c r="N18" s="2">
        <v>1.034</v>
      </c>
      <c r="O18" s="2">
        <v>1.012</v>
      </c>
      <c r="P18" s="2">
        <v>0.96199999999999997</v>
      </c>
      <c r="Q18" s="2">
        <v>0.997</v>
      </c>
      <c r="R18" s="2">
        <v>1.016</v>
      </c>
      <c r="S18" s="2">
        <v>1.018</v>
      </c>
      <c r="T18" s="2">
        <v>1.008</v>
      </c>
      <c r="U18" s="2">
        <v>1.0129999999999999</v>
      </c>
      <c r="V18" s="53"/>
      <c r="X18" s="19">
        <f t="shared" si="0"/>
        <v>9</v>
      </c>
      <c r="Y18" s="24">
        <f t="shared" si="1"/>
        <v>1.00915</v>
      </c>
      <c r="Z18" s="2">
        <f t="shared" si="2"/>
        <v>2</v>
      </c>
      <c r="AH18" s="52">
        <v>6</v>
      </c>
      <c r="AI18" s="2">
        <v>0.98899999999999999</v>
      </c>
      <c r="AJ18" s="2">
        <v>0.997</v>
      </c>
      <c r="AK18" s="2">
        <v>0.997</v>
      </c>
      <c r="AL18" s="2">
        <v>0.98399999999999999</v>
      </c>
      <c r="AM18" s="2">
        <v>0.995</v>
      </c>
      <c r="AN18" s="2">
        <v>1.0089999999999999</v>
      </c>
      <c r="AO18" s="2">
        <v>0.99</v>
      </c>
      <c r="AP18" s="2">
        <v>1.034</v>
      </c>
      <c r="AQ18" s="2">
        <v>1.0029999999999999</v>
      </c>
      <c r="AR18" s="2">
        <v>0.96699999999999997</v>
      </c>
      <c r="AS18" s="2">
        <v>0.98399999999999999</v>
      </c>
      <c r="AT18" s="2">
        <v>1.028</v>
      </c>
      <c r="AU18" s="2">
        <v>0.98699999999999999</v>
      </c>
      <c r="AV18" s="2">
        <v>1.0389999999999999</v>
      </c>
      <c r="AW18" s="2">
        <v>1.04</v>
      </c>
      <c r="AX18" s="2">
        <v>1.0149999999999999</v>
      </c>
      <c r="AY18" s="2">
        <v>0.998</v>
      </c>
      <c r="AZ18" s="2">
        <v>0.98899999999999999</v>
      </c>
      <c r="BA18" s="2">
        <v>1.006</v>
      </c>
      <c r="BB18" s="2">
        <v>1.002</v>
      </c>
      <c r="BC18" s="19">
        <v>23</v>
      </c>
      <c r="BD18" s="24">
        <v>1.00265</v>
      </c>
      <c r="BE18" s="2">
        <v>14</v>
      </c>
      <c r="BF18" s="24"/>
    </row>
    <row r="19" spans="1:58" x14ac:dyDescent="0.2">
      <c r="A19" s="52">
        <v>15</v>
      </c>
      <c r="B19" s="2">
        <v>1.006</v>
      </c>
      <c r="C19" s="2">
        <v>0.997</v>
      </c>
      <c r="D19" s="2">
        <v>0.998</v>
      </c>
      <c r="E19" s="2">
        <v>0.98099999999999998</v>
      </c>
      <c r="F19" s="2">
        <v>0.98399999999999999</v>
      </c>
      <c r="G19" s="2">
        <v>0.98699999999999999</v>
      </c>
      <c r="H19" s="2">
        <v>0.96899999999999997</v>
      </c>
      <c r="I19" s="2">
        <v>0.99299999999999999</v>
      </c>
      <c r="J19" s="2">
        <v>0.99399999999999999</v>
      </c>
      <c r="K19" s="2">
        <v>1.018</v>
      </c>
      <c r="L19" s="2">
        <v>1.0329999999999999</v>
      </c>
      <c r="M19" s="2">
        <v>0.98699999999999999</v>
      </c>
      <c r="N19" s="2">
        <v>0.98399999999999999</v>
      </c>
      <c r="O19" s="2">
        <v>0.98799999999999999</v>
      </c>
      <c r="P19" s="2">
        <v>1.0169999999999999</v>
      </c>
      <c r="Q19" s="2">
        <v>1.022</v>
      </c>
      <c r="R19" s="2">
        <v>1.0249999999999999</v>
      </c>
      <c r="S19" s="2">
        <v>0.99</v>
      </c>
      <c r="T19" s="2">
        <v>1.0069999999999999</v>
      </c>
      <c r="U19" s="2">
        <v>1.0429999999999999</v>
      </c>
      <c r="V19" s="53"/>
      <c r="X19" s="19">
        <f t="shared" si="0"/>
        <v>1</v>
      </c>
      <c r="Y19" s="24">
        <f t="shared" si="1"/>
        <v>1.00115</v>
      </c>
      <c r="Z19" s="2">
        <f t="shared" si="2"/>
        <v>18</v>
      </c>
      <c r="AH19" s="52">
        <v>35</v>
      </c>
      <c r="AI19" s="2">
        <v>1</v>
      </c>
      <c r="AJ19" s="2">
        <v>1.0209999999999999</v>
      </c>
      <c r="AK19" s="2">
        <v>0.99299999999999999</v>
      </c>
      <c r="AL19" s="2">
        <v>0.999</v>
      </c>
      <c r="AM19" s="2">
        <v>1.002</v>
      </c>
      <c r="AN19" s="2">
        <v>1.0089999999999999</v>
      </c>
      <c r="AO19" s="2">
        <v>0.97499999999999998</v>
      </c>
      <c r="AP19" s="2">
        <v>1.0580000000000001</v>
      </c>
      <c r="AQ19" s="2">
        <v>0.97199999999999998</v>
      </c>
      <c r="AR19" s="2">
        <v>0.99299999999999999</v>
      </c>
      <c r="AS19" s="2">
        <v>0.997</v>
      </c>
      <c r="AT19" s="2">
        <v>1.0149999999999999</v>
      </c>
      <c r="AU19" s="2">
        <v>0.98199999999999998</v>
      </c>
      <c r="AV19" s="2">
        <v>1.0249999999999999</v>
      </c>
      <c r="AW19" s="2">
        <v>1.036</v>
      </c>
      <c r="AX19" s="2">
        <v>0.97199999999999998</v>
      </c>
      <c r="AY19" s="2">
        <v>0.98799999999999999</v>
      </c>
      <c r="AZ19" s="2">
        <v>0.99399999999999999</v>
      </c>
      <c r="BA19" s="2">
        <v>1.034</v>
      </c>
      <c r="BB19" s="2">
        <v>0.98199999999999998</v>
      </c>
      <c r="BC19" s="19">
        <v>45</v>
      </c>
      <c r="BD19" s="24">
        <v>1.0023499999999999</v>
      </c>
      <c r="BE19" s="2">
        <v>15</v>
      </c>
      <c r="BF19" s="24"/>
    </row>
    <row r="20" spans="1:58" x14ac:dyDescent="0.2">
      <c r="A20" s="52">
        <v>16</v>
      </c>
      <c r="B20" s="2">
        <v>0.99299999999999999</v>
      </c>
      <c r="C20" s="2">
        <v>1.004</v>
      </c>
      <c r="D20" s="2">
        <v>0.995</v>
      </c>
      <c r="E20" s="2">
        <v>1.024</v>
      </c>
      <c r="F20" s="2">
        <v>1.0129999999999999</v>
      </c>
      <c r="G20" s="2">
        <v>1.006</v>
      </c>
      <c r="H20" s="2">
        <v>1.0329999999999999</v>
      </c>
      <c r="I20" s="2">
        <v>0.999</v>
      </c>
      <c r="J20" s="2">
        <v>1.0029999999999999</v>
      </c>
      <c r="K20" s="2">
        <v>0.98699999999999999</v>
      </c>
      <c r="L20" s="2">
        <v>0.96599999999999997</v>
      </c>
      <c r="M20" s="2">
        <v>1.012</v>
      </c>
      <c r="N20" s="2">
        <v>1.0149999999999999</v>
      </c>
      <c r="O20" s="2">
        <v>1.0169999999999999</v>
      </c>
      <c r="P20" s="2">
        <v>0.98199999999999998</v>
      </c>
      <c r="Q20" s="2">
        <v>0.97699999999999998</v>
      </c>
      <c r="R20" s="2">
        <v>0.97699999999999998</v>
      </c>
      <c r="S20" s="2">
        <v>1.002</v>
      </c>
      <c r="T20" s="2">
        <v>0.99</v>
      </c>
      <c r="U20" s="2">
        <v>0.96799999999999997</v>
      </c>
      <c r="V20" s="53"/>
      <c r="X20" s="19">
        <f t="shared" si="0"/>
        <v>48</v>
      </c>
      <c r="Y20" s="24">
        <f t="shared" si="1"/>
        <v>0.99814999999999987</v>
      </c>
      <c r="Z20" s="2">
        <f t="shared" si="2"/>
        <v>34</v>
      </c>
      <c r="AH20" s="52">
        <v>48</v>
      </c>
      <c r="AI20" s="2">
        <v>0.99299999999999999</v>
      </c>
      <c r="AJ20" s="2">
        <v>0.98299999999999998</v>
      </c>
      <c r="AK20" s="2">
        <v>0.98499999999999999</v>
      </c>
      <c r="AL20" s="2">
        <v>1.012</v>
      </c>
      <c r="AM20" s="2">
        <v>1.0189999999999999</v>
      </c>
      <c r="AN20" s="2">
        <v>1.0209999999999999</v>
      </c>
      <c r="AO20" s="2">
        <v>0.97399999999999998</v>
      </c>
      <c r="AP20" s="2">
        <v>1.018</v>
      </c>
      <c r="AQ20" s="2">
        <v>1.006</v>
      </c>
      <c r="AR20" s="2">
        <v>0.98499999999999999</v>
      </c>
      <c r="AS20" s="2">
        <v>1.0249999999999999</v>
      </c>
      <c r="AT20" s="2">
        <v>0.98599999999999999</v>
      </c>
      <c r="AU20" s="2">
        <v>1.004</v>
      </c>
      <c r="AV20" s="2">
        <v>1.0009999999999999</v>
      </c>
      <c r="AW20" s="2">
        <v>0.98799999999999999</v>
      </c>
      <c r="AX20" s="2">
        <v>0.998</v>
      </c>
      <c r="AY20" s="2">
        <v>1.0269999999999999</v>
      </c>
      <c r="AZ20" s="2">
        <v>0.98399999999999999</v>
      </c>
      <c r="BA20" s="2">
        <v>0.999</v>
      </c>
      <c r="BB20" s="2">
        <v>1.032</v>
      </c>
      <c r="BC20" s="19">
        <v>3</v>
      </c>
      <c r="BD20" s="24">
        <v>1.002</v>
      </c>
      <c r="BE20" s="2">
        <v>16</v>
      </c>
      <c r="BF20" s="24"/>
    </row>
    <row r="21" spans="1:58" x14ac:dyDescent="0.2">
      <c r="A21" s="52">
        <v>17</v>
      </c>
      <c r="B21" s="2">
        <v>0.98599999999999999</v>
      </c>
      <c r="C21" s="2">
        <v>1.034</v>
      </c>
      <c r="D21" s="2">
        <v>1.0069999999999999</v>
      </c>
      <c r="E21" s="2">
        <v>0.995</v>
      </c>
      <c r="F21" s="2">
        <v>0.95899999999999996</v>
      </c>
      <c r="G21" s="2">
        <v>1.012</v>
      </c>
      <c r="H21" s="2">
        <v>1.0029999999999999</v>
      </c>
      <c r="I21" s="2">
        <v>0.997</v>
      </c>
      <c r="J21" s="2">
        <v>0.97799999999999998</v>
      </c>
      <c r="K21" s="2">
        <v>0.99099999999999999</v>
      </c>
      <c r="L21" s="2">
        <v>1.016</v>
      </c>
      <c r="M21" s="2">
        <v>1.0329999999999999</v>
      </c>
      <c r="N21" s="2">
        <v>1.046</v>
      </c>
      <c r="O21" s="2">
        <v>0.99099999999999999</v>
      </c>
      <c r="P21" s="2">
        <v>1.0109999999999999</v>
      </c>
      <c r="Q21" s="2">
        <v>0.998</v>
      </c>
      <c r="R21" s="2">
        <v>0.95399999999999996</v>
      </c>
      <c r="S21" s="2">
        <v>0.95499999999999996</v>
      </c>
      <c r="T21" s="2">
        <v>0.99099999999999999</v>
      </c>
      <c r="U21" s="2">
        <v>1.004</v>
      </c>
      <c r="V21" s="53"/>
      <c r="X21" s="19">
        <f t="shared" si="0"/>
        <v>17</v>
      </c>
      <c r="Y21" s="24">
        <f t="shared" si="1"/>
        <v>0.99804999999999988</v>
      </c>
      <c r="Z21" s="2">
        <f t="shared" si="2"/>
        <v>37</v>
      </c>
      <c r="AH21" s="52">
        <v>42</v>
      </c>
      <c r="AI21" s="2">
        <v>0.98299999999999998</v>
      </c>
      <c r="AJ21" s="2">
        <v>0.98299999999999998</v>
      </c>
      <c r="AK21" s="2">
        <v>0.97599999999999998</v>
      </c>
      <c r="AL21" s="2">
        <v>1.008</v>
      </c>
      <c r="AM21" s="2">
        <v>0.97899999999999998</v>
      </c>
      <c r="AN21" s="2">
        <v>1.0029999999999999</v>
      </c>
      <c r="AO21" s="2">
        <v>1.0029999999999999</v>
      </c>
      <c r="AP21" s="2">
        <v>0.97599999999999998</v>
      </c>
      <c r="AQ21" s="2">
        <v>1.0389999999999999</v>
      </c>
      <c r="AR21" s="2">
        <v>1.006</v>
      </c>
      <c r="AS21" s="2">
        <v>1.0009999999999999</v>
      </c>
      <c r="AT21" s="2">
        <v>0.98299999999999998</v>
      </c>
      <c r="AU21" s="2">
        <v>0.97399999999999998</v>
      </c>
      <c r="AV21" s="2">
        <v>1.018</v>
      </c>
      <c r="AW21" s="2">
        <v>1.006</v>
      </c>
      <c r="AX21" s="2">
        <v>1.01</v>
      </c>
      <c r="AY21" s="2">
        <v>1.022</v>
      </c>
      <c r="AZ21" s="2">
        <v>1.0209999999999999</v>
      </c>
      <c r="BA21" s="2">
        <v>1.04</v>
      </c>
      <c r="BB21" s="2">
        <v>0.997</v>
      </c>
      <c r="BC21" s="19">
        <v>29</v>
      </c>
      <c r="BD21" s="24">
        <v>1.0014000000000001</v>
      </c>
      <c r="BE21" s="2">
        <v>17</v>
      </c>
      <c r="BF21" s="24"/>
    </row>
    <row r="22" spans="1:58" x14ac:dyDescent="0.2">
      <c r="A22" s="52">
        <v>18</v>
      </c>
      <c r="B22" s="2">
        <v>1.0129999999999999</v>
      </c>
      <c r="C22" s="2">
        <v>0.96899999999999997</v>
      </c>
      <c r="D22" s="2">
        <v>0.99299999999999999</v>
      </c>
      <c r="E22" s="2">
        <v>1.002</v>
      </c>
      <c r="F22" s="2">
        <v>1.0389999999999999</v>
      </c>
      <c r="G22" s="2">
        <v>0.98199999999999998</v>
      </c>
      <c r="H22" s="2">
        <v>0.995</v>
      </c>
      <c r="I22" s="2">
        <v>1.004</v>
      </c>
      <c r="J22" s="2">
        <v>1.0209999999999999</v>
      </c>
      <c r="K22" s="2">
        <v>1.006</v>
      </c>
      <c r="L22" s="2">
        <v>0.98399999999999999</v>
      </c>
      <c r="M22" s="2">
        <v>0.97899999999999998</v>
      </c>
      <c r="N22" s="2">
        <v>0.95499999999999996</v>
      </c>
      <c r="O22" s="2">
        <v>1.0029999999999999</v>
      </c>
      <c r="P22" s="2">
        <v>0.98799999999999999</v>
      </c>
      <c r="Q22" s="2">
        <v>0.998</v>
      </c>
      <c r="R22" s="2">
        <v>1.048</v>
      </c>
      <c r="S22" s="2">
        <v>1.044</v>
      </c>
      <c r="T22" s="2">
        <v>1.0049999999999999</v>
      </c>
      <c r="U22" s="2">
        <v>0.995</v>
      </c>
      <c r="V22" s="53"/>
      <c r="X22" s="19">
        <f t="shared" si="0"/>
        <v>32</v>
      </c>
      <c r="Y22" s="24">
        <f t="shared" si="1"/>
        <v>1.00115</v>
      </c>
      <c r="Z22" s="2">
        <f t="shared" si="2"/>
        <v>18</v>
      </c>
      <c r="AH22" s="52">
        <v>15</v>
      </c>
      <c r="AI22" s="2">
        <v>1.006</v>
      </c>
      <c r="AJ22" s="2">
        <v>0.997</v>
      </c>
      <c r="AK22" s="2">
        <v>0.998</v>
      </c>
      <c r="AL22" s="2">
        <v>0.98099999999999998</v>
      </c>
      <c r="AM22" s="2">
        <v>0.98399999999999999</v>
      </c>
      <c r="AN22" s="2">
        <v>0.98699999999999999</v>
      </c>
      <c r="AO22" s="2">
        <v>0.96899999999999997</v>
      </c>
      <c r="AP22" s="2">
        <v>0.99299999999999999</v>
      </c>
      <c r="AQ22" s="2">
        <v>0.99399999999999999</v>
      </c>
      <c r="AR22" s="2">
        <v>1.018</v>
      </c>
      <c r="AS22" s="2">
        <v>1.0329999999999999</v>
      </c>
      <c r="AT22" s="2">
        <v>0.98699999999999999</v>
      </c>
      <c r="AU22" s="2">
        <v>0.98399999999999999</v>
      </c>
      <c r="AV22" s="2">
        <v>0.98799999999999999</v>
      </c>
      <c r="AW22" s="2">
        <v>1.0169999999999999</v>
      </c>
      <c r="AX22" s="2">
        <v>1.022</v>
      </c>
      <c r="AY22" s="2">
        <v>1.0249999999999999</v>
      </c>
      <c r="AZ22" s="2">
        <v>0.99</v>
      </c>
      <c r="BA22" s="2">
        <v>1.0069999999999999</v>
      </c>
      <c r="BB22" s="2">
        <v>1.0429999999999999</v>
      </c>
      <c r="BC22" s="19">
        <v>1</v>
      </c>
      <c r="BD22" s="24">
        <v>1.00115</v>
      </c>
      <c r="BE22" s="2">
        <v>18</v>
      </c>
      <c r="BF22" s="24"/>
    </row>
    <row r="23" spans="1:58" x14ac:dyDescent="0.2">
      <c r="A23" s="52">
        <v>19</v>
      </c>
      <c r="B23" s="2">
        <v>0.97199999999999998</v>
      </c>
      <c r="C23" s="2">
        <v>0.996</v>
      </c>
      <c r="D23" s="2">
        <v>0.97499999999999998</v>
      </c>
      <c r="E23" s="2">
        <v>0.998</v>
      </c>
      <c r="F23" s="2">
        <v>1.0529999999999999</v>
      </c>
      <c r="G23" s="2">
        <v>1.0109999999999999</v>
      </c>
      <c r="H23" s="2">
        <v>0.98699999999999999</v>
      </c>
      <c r="I23" s="2">
        <v>1.0109999999999999</v>
      </c>
      <c r="J23" s="2">
        <v>0.97</v>
      </c>
      <c r="K23" s="2">
        <v>0.98499999999999999</v>
      </c>
      <c r="L23" s="2">
        <v>0.98499999999999999</v>
      </c>
      <c r="M23" s="2">
        <v>0.98299999999999998</v>
      </c>
      <c r="N23" s="2">
        <v>1.0169999999999999</v>
      </c>
      <c r="O23" s="2">
        <v>1</v>
      </c>
      <c r="P23" s="2">
        <v>0.96899999999999997</v>
      </c>
      <c r="Q23" s="2">
        <v>1.004</v>
      </c>
      <c r="R23" s="2">
        <v>0.96099999999999997</v>
      </c>
      <c r="S23" s="2">
        <v>1.0129999999999999</v>
      </c>
      <c r="T23" s="2">
        <v>1.038</v>
      </c>
      <c r="U23" s="2">
        <v>0.98899999999999999</v>
      </c>
      <c r="V23" s="53"/>
      <c r="X23" s="19">
        <f t="shared" si="0"/>
        <v>36</v>
      </c>
      <c r="Y23" s="24">
        <f t="shared" si="1"/>
        <v>0.99585000000000012</v>
      </c>
      <c r="Z23" s="2">
        <f t="shared" si="2"/>
        <v>42</v>
      </c>
      <c r="AH23" s="52">
        <v>18</v>
      </c>
      <c r="AI23" s="2">
        <v>1.0129999999999999</v>
      </c>
      <c r="AJ23" s="2">
        <v>0.96899999999999997</v>
      </c>
      <c r="AK23" s="2">
        <v>0.99299999999999999</v>
      </c>
      <c r="AL23" s="2">
        <v>1.002</v>
      </c>
      <c r="AM23" s="2">
        <v>1.0389999999999999</v>
      </c>
      <c r="AN23" s="2">
        <v>0.98199999999999998</v>
      </c>
      <c r="AO23" s="2">
        <v>0.995</v>
      </c>
      <c r="AP23" s="2">
        <v>1.004</v>
      </c>
      <c r="AQ23" s="2">
        <v>1.0209999999999999</v>
      </c>
      <c r="AR23" s="2">
        <v>1.006</v>
      </c>
      <c r="AS23" s="2">
        <v>0.98399999999999999</v>
      </c>
      <c r="AT23" s="2">
        <v>0.97899999999999998</v>
      </c>
      <c r="AU23" s="2">
        <v>0.95499999999999996</v>
      </c>
      <c r="AV23" s="2">
        <v>1.0029999999999999</v>
      </c>
      <c r="AW23" s="2">
        <v>0.98799999999999999</v>
      </c>
      <c r="AX23" s="2">
        <v>0.998</v>
      </c>
      <c r="AY23" s="2">
        <v>1.048</v>
      </c>
      <c r="AZ23" s="2">
        <v>1.044</v>
      </c>
      <c r="BA23" s="2">
        <v>1.0049999999999999</v>
      </c>
      <c r="BB23" s="2">
        <v>0.995</v>
      </c>
      <c r="BC23" s="19">
        <v>32</v>
      </c>
      <c r="BD23" s="24">
        <v>1.00115</v>
      </c>
      <c r="BE23" s="2">
        <v>18</v>
      </c>
      <c r="BF23" s="24"/>
    </row>
    <row r="24" spans="1:58" x14ac:dyDescent="0.2">
      <c r="A24" s="52">
        <v>20</v>
      </c>
      <c r="B24" s="2">
        <v>1.0269999999999999</v>
      </c>
      <c r="C24" s="2">
        <v>1.008</v>
      </c>
      <c r="D24" s="2">
        <v>1.03</v>
      </c>
      <c r="E24" s="2">
        <v>1.004</v>
      </c>
      <c r="F24" s="2">
        <v>0.94499999999999995</v>
      </c>
      <c r="G24" s="2">
        <v>0.998</v>
      </c>
      <c r="H24" s="2">
        <v>1.0089999999999999</v>
      </c>
      <c r="I24" s="2">
        <v>0.98699999999999999</v>
      </c>
      <c r="J24" s="2">
        <v>1.0309999999999999</v>
      </c>
      <c r="K24" s="2">
        <v>1.0109999999999999</v>
      </c>
      <c r="L24" s="2">
        <v>1.0149999999999999</v>
      </c>
      <c r="M24" s="2">
        <v>1.0229999999999999</v>
      </c>
      <c r="N24" s="2">
        <v>0.97799999999999998</v>
      </c>
      <c r="O24" s="2">
        <v>1.006</v>
      </c>
      <c r="P24" s="2">
        <v>1.026</v>
      </c>
      <c r="Q24" s="2">
        <v>0.99199999999999999</v>
      </c>
      <c r="R24" s="2">
        <v>1.042</v>
      </c>
      <c r="S24" s="2">
        <v>0.98599999999999999</v>
      </c>
      <c r="T24" s="2">
        <v>0.96399999999999997</v>
      </c>
      <c r="U24" s="2">
        <v>1.0249999999999999</v>
      </c>
      <c r="V24" s="53"/>
      <c r="X24" s="19">
        <f t="shared" si="0"/>
        <v>5</v>
      </c>
      <c r="Y24" s="24">
        <f t="shared" si="1"/>
        <v>1.00535</v>
      </c>
      <c r="Z24" s="2">
        <f t="shared" si="2"/>
        <v>8</v>
      </c>
      <c r="AH24" s="52">
        <v>31</v>
      </c>
      <c r="AI24" s="2">
        <v>0.98899999999999999</v>
      </c>
      <c r="AJ24" s="2">
        <v>1.022</v>
      </c>
      <c r="AK24" s="2">
        <v>1.006</v>
      </c>
      <c r="AL24" s="2">
        <v>0.99299999999999999</v>
      </c>
      <c r="AM24" s="2">
        <v>0.99199999999999999</v>
      </c>
      <c r="AN24" s="2">
        <v>1.0369999999999999</v>
      </c>
      <c r="AO24" s="2">
        <v>0.99299999999999999</v>
      </c>
      <c r="AP24" s="2">
        <v>1.046</v>
      </c>
      <c r="AQ24" s="2">
        <v>0.97299999999999998</v>
      </c>
      <c r="AR24" s="2">
        <v>0.97599999999999998</v>
      </c>
      <c r="AS24" s="2">
        <v>0.99099999999999999</v>
      </c>
      <c r="AT24" s="2">
        <v>0.998</v>
      </c>
      <c r="AU24" s="2">
        <v>1.0149999999999999</v>
      </c>
      <c r="AV24" s="2">
        <v>0.98899999999999999</v>
      </c>
      <c r="AW24" s="2">
        <v>0.98599999999999999</v>
      </c>
      <c r="AX24" s="2">
        <v>1.0069999999999999</v>
      </c>
      <c r="AY24" s="2">
        <v>0.98099999999999998</v>
      </c>
      <c r="AZ24" s="2">
        <v>0.98599999999999999</v>
      </c>
      <c r="BA24" s="2">
        <v>1.0269999999999999</v>
      </c>
      <c r="BB24" s="2">
        <v>1.0129999999999999</v>
      </c>
      <c r="BC24" s="19">
        <v>9</v>
      </c>
      <c r="BD24" s="24">
        <v>1.0010000000000001</v>
      </c>
      <c r="BE24" s="2">
        <v>20</v>
      </c>
      <c r="BF24" s="24"/>
    </row>
    <row r="25" spans="1:58" x14ac:dyDescent="0.2">
      <c r="A25" s="52">
        <v>21</v>
      </c>
      <c r="B25" s="2">
        <v>1.034</v>
      </c>
      <c r="C25" s="2">
        <v>0.99399999999999999</v>
      </c>
      <c r="D25" s="2">
        <v>0.97599999999999998</v>
      </c>
      <c r="E25" s="2">
        <v>1.01</v>
      </c>
      <c r="F25" s="2">
        <v>1.004</v>
      </c>
      <c r="G25" s="2">
        <v>1.014</v>
      </c>
      <c r="H25" s="2">
        <v>1.044</v>
      </c>
      <c r="I25" s="2">
        <v>1.0049999999999999</v>
      </c>
      <c r="J25" s="2">
        <v>0.97199999999999998</v>
      </c>
      <c r="K25" s="2">
        <v>1.004</v>
      </c>
      <c r="L25" s="2">
        <v>0.996</v>
      </c>
      <c r="M25" s="2">
        <v>0.98099999999999998</v>
      </c>
      <c r="N25" s="2">
        <v>0.96699999999999997</v>
      </c>
      <c r="O25" s="2">
        <v>0.97899999999999998</v>
      </c>
      <c r="P25" s="2">
        <v>0.98099999999999998</v>
      </c>
      <c r="Q25" s="2">
        <v>0.998</v>
      </c>
      <c r="R25" s="2">
        <v>1.024</v>
      </c>
      <c r="S25" s="2">
        <v>0.94699999999999995</v>
      </c>
      <c r="T25" s="2">
        <v>1.01</v>
      </c>
      <c r="U25" s="2">
        <v>1.0089999999999999</v>
      </c>
      <c r="V25" s="53"/>
      <c r="X25" s="19">
        <f t="shared" si="0"/>
        <v>13</v>
      </c>
      <c r="Y25" s="24">
        <f t="shared" si="1"/>
        <v>0.99744999999999995</v>
      </c>
      <c r="Z25" s="2">
        <f t="shared" si="2"/>
        <v>39</v>
      </c>
      <c r="AH25" s="52">
        <v>28</v>
      </c>
      <c r="AI25" s="2">
        <v>1.022</v>
      </c>
      <c r="AJ25" s="2">
        <v>0.998</v>
      </c>
      <c r="AK25" s="2">
        <v>0.97199999999999998</v>
      </c>
      <c r="AL25" s="2">
        <v>1.036</v>
      </c>
      <c r="AM25" s="2">
        <v>1.0069999999999999</v>
      </c>
      <c r="AN25" s="2">
        <v>1.0189999999999999</v>
      </c>
      <c r="AO25" s="2">
        <v>0.98299999999999998</v>
      </c>
      <c r="AP25" s="2">
        <v>0.98599999999999999</v>
      </c>
      <c r="AQ25" s="2">
        <v>0.97599999999999998</v>
      </c>
      <c r="AR25" s="2">
        <v>1.0369999999999999</v>
      </c>
      <c r="AS25" s="2">
        <v>1.0109999999999999</v>
      </c>
      <c r="AT25" s="2">
        <v>0.98799999999999999</v>
      </c>
      <c r="AU25" s="2">
        <v>1.0429999999999999</v>
      </c>
      <c r="AV25" s="2">
        <v>0.98799999999999999</v>
      </c>
      <c r="AW25" s="2">
        <v>0.98</v>
      </c>
      <c r="AX25" s="2">
        <v>1.0029999999999999</v>
      </c>
      <c r="AY25" s="2">
        <v>0.98699999999999999</v>
      </c>
      <c r="AZ25" s="2">
        <v>0.98699999999999999</v>
      </c>
      <c r="BA25" s="2">
        <v>0.98799999999999999</v>
      </c>
      <c r="BB25" s="2">
        <v>1.008</v>
      </c>
      <c r="BC25" s="19">
        <v>14</v>
      </c>
      <c r="BD25" s="24">
        <v>1.0009499999999996</v>
      </c>
      <c r="BE25" s="2">
        <v>21</v>
      </c>
      <c r="BF25" s="24"/>
    </row>
    <row r="26" spans="1:58" x14ac:dyDescent="0.2">
      <c r="A26" s="52">
        <v>22</v>
      </c>
      <c r="B26" s="2">
        <v>0.97099999999999997</v>
      </c>
      <c r="C26" s="2">
        <v>1.012</v>
      </c>
      <c r="D26" s="2">
        <v>1.0209999999999999</v>
      </c>
      <c r="E26" s="2">
        <v>0.99</v>
      </c>
      <c r="F26" s="2">
        <v>0.998</v>
      </c>
      <c r="G26" s="2">
        <v>0.98699999999999999</v>
      </c>
      <c r="H26" s="2">
        <v>0.95799999999999996</v>
      </c>
      <c r="I26" s="2">
        <v>0.99399999999999999</v>
      </c>
      <c r="J26" s="2">
        <v>1.0249999999999999</v>
      </c>
      <c r="K26" s="2">
        <v>0.99299999999999999</v>
      </c>
      <c r="L26" s="2">
        <v>1.004</v>
      </c>
      <c r="M26" s="2">
        <v>1.022</v>
      </c>
      <c r="N26" s="2">
        <v>1.0369999999999999</v>
      </c>
      <c r="O26" s="2">
        <v>1.0189999999999999</v>
      </c>
      <c r="P26" s="2">
        <v>1.022</v>
      </c>
      <c r="Q26" s="2">
        <v>1.0009999999999999</v>
      </c>
      <c r="R26" s="2">
        <v>0.98199999999999998</v>
      </c>
      <c r="S26" s="2">
        <v>1.0569999999999999</v>
      </c>
      <c r="T26" s="2">
        <v>0.99099999999999999</v>
      </c>
      <c r="U26" s="2">
        <v>0.98499999999999999</v>
      </c>
      <c r="V26" s="53"/>
      <c r="X26" s="19">
        <f t="shared" si="0"/>
        <v>41</v>
      </c>
      <c r="Y26" s="24">
        <f t="shared" si="1"/>
        <v>1.00345</v>
      </c>
      <c r="Z26" s="2">
        <f t="shared" si="2"/>
        <v>12</v>
      </c>
      <c r="AH26" s="52">
        <v>8</v>
      </c>
      <c r="AI26" s="2">
        <v>0.997</v>
      </c>
      <c r="AJ26" s="2">
        <v>1.01</v>
      </c>
      <c r="AK26" s="2">
        <v>1.0129999999999999</v>
      </c>
      <c r="AL26" s="2">
        <v>0.98099999999999998</v>
      </c>
      <c r="AM26" s="2">
        <v>1.0069999999999999</v>
      </c>
      <c r="AN26" s="2">
        <v>1.0349999999999999</v>
      </c>
      <c r="AO26" s="2">
        <v>0.96799999999999997</v>
      </c>
      <c r="AP26" s="2">
        <v>1.0169999999999999</v>
      </c>
      <c r="AQ26" s="2">
        <v>0.95799999999999996</v>
      </c>
      <c r="AR26" s="2">
        <v>0.98099999999999998</v>
      </c>
      <c r="AS26" s="2">
        <v>0.99399999999999999</v>
      </c>
      <c r="AT26" s="2">
        <v>0.97599999999999998</v>
      </c>
      <c r="AU26" s="2">
        <v>0.97099999999999997</v>
      </c>
      <c r="AV26" s="2">
        <v>1.0289999999999999</v>
      </c>
      <c r="AW26" s="2">
        <v>1.0449999999999999</v>
      </c>
      <c r="AX26" s="2">
        <v>1.0089999999999999</v>
      </c>
      <c r="AY26" s="2">
        <v>0.96099999999999997</v>
      </c>
      <c r="AZ26" s="2">
        <v>1.0269999999999999</v>
      </c>
      <c r="BA26" s="2">
        <v>1.046</v>
      </c>
      <c r="BB26" s="2">
        <v>0.99</v>
      </c>
      <c r="BC26" s="19">
        <v>35</v>
      </c>
      <c r="BD26" s="24">
        <v>1.00075</v>
      </c>
      <c r="BE26" s="2">
        <v>22</v>
      </c>
      <c r="BF26" s="24"/>
    </row>
    <row r="27" spans="1:58" x14ac:dyDescent="0.2">
      <c r="A27" s="52">
        <v>23</v>
      </c>
      <c r="B27" s="2">
        <v>1.03</v>
      </c>
      <c r="C27" s="2">
        <v>0.97499999999999998</v>
      </c>
      <c r="D27" s="2">
        <v>0.997</v>
      </c>
      <c r="E27" s="2">
        <v>0.97099999999999997</v>
      </c>
      <c r="F27" s="2">
        <v>1.01</v>
      </c>
      <c r="G27" s="2">
        <v>0.95299999999999996</v>
      </c>
      <c r="H27" s="2">
        <v>0.97299999999999998</v>
      </c>
      <c r="I27" s="2">
        <v>1.028</v>
      </c>
      <c r="J27" s="2">
        <v>0.98699999999999999</v>
      </c>
      <c r="K27" s="2">
        <v>0.96499999999999997</v>
      </c>
      <c r="L27" s="2">
        <v>0.97399999999999998</v>
      </c>
      <c r="M27" s="2">
        <v>1.0149999999999999</v>
      </c>
      <c r="N27" s="2">
        <v>0.98199999999999998</v>
      </c>
      <c r="O27" s="2">
        <v>1.0049999999999999</v>
      </c>
      <c r="P27" s="2">
        <v>0.98599999999999999</v>
      </c>
      <c r="Q27" s="2">
        <v>1.0249999999999999</v>
      </c>
      <c r="R27" s="2">
        <v>0.98099999999999998</v>
      </c>
      <c r="S27" s="2">
        <v>1.0129999999999999</v>
      </c>
      <c r="T27" s="2">
        <v>0.97599999999999998</v>
      </c>
      <c r="U27" s="2">
        <v>1.004</v>
      </c>
      <c r="V27" s="53"/>
      <c r="X27" s="19">
        <f t="shared" si="0"/>
        <v>17</v>
      </c>
      <c r="Y27" s="24">
        <f t="shared" si="1"/>
        <v>0.99249999999999994</v>
      </c>
      <c r="Z27" s="2">
        <f t="shared" si="2"/>
        <v>48</v>
      </c>
      <c r="AH27" s="52">
        <v>7</v>
      </c>
      <c r="AI27" s="2">
        <v>1.0149999999999999</v>
      </c>
      <c r="AJ27" s="2">
        <v>0.99</v>
      </c>
      <c r="AK27" s="2">
        <v>0.98799999999999999</v>
      </c>
      <c r="AL27" s="2">
        <v>1.016</v>
      </c>
      <c r="AM27" s="2">
        <v>0.98799999999999999</v>
      </c>
      <c r="AN27" s="2">
        <v>0.96899999999999997</v>
      </c>
      <c r="AO27" s="2">
        <v>1.0429999999999999</v>
      </c>
      <c r="AP27" s="2">
        <v>0.98899999999999999</v>
      </c>
      <c r="AQ27" s="2">
        <v>1.046</v>
      </c>
      <c r="AR27" s="2">
        <v>1.0189999999999999</v>
      </c>
      <c r="AS27" s="2">
        <v>0.999</v>
      </c>
      <c r="AT27" s="2">
        <v>1.0209999999999999</v>
      </c>
      <c r="AU27" s="2">
        <v>1.034</v>
      </c>
      <c r="AV27" s="2">
        <v>0.97099999999999997</v>
      </c>
      <c r="AW27" s="2">
        <v>0.95899999999999996</v>
      </c>
      <c r="AX27" s="2">
        <v>0.996</v>
      </c>
      <c r="AY27" s="2">
        <v>1.038</v>
      </c>
      <c r="AZ27" s="2">
        <v>0.97699999999999998</v>
      </c>
      <c r="BA27" s="2">
        <v>0.95199999999999996</v>
      </c>
      <c r="BB27" s="2">
        <v>1.0029999999999999</v>
      </c>
      <c r="BC27" s="19">
        <v>21</v>
      </c>
      <c r="BD27" s="24">
        <v>1.0006500000000003</v>
      </c>
      <c r="BE27" s="2">
        <v>23</v>
      </c>
      <c r="BF27" s="24"/>
    </row>
    <row r="28" spans="1:58" x14ac:dyDescent="0.2">
      <c r="A28" s="52">
        <v>24</v>
      </c>
      <c r="B28" s="2">
        <v>0.97199999999999998</v>
      </c>
      <c r="C28" s="2">
        <v>1.0269999999999999</v>
      </c>
      <c r="D28" s="2">
        <v>1.002</v>
      </c>
      <c r="E28" s="2">
        <v>1.032</v>
      </c>
      <c r="F28" s="2">
        <v>0.99</v>
      </c>
      <c r="G28" s="2">
        <v>1.0469999999999999</v>
      </c>
      <c r="H28" s="2">
        <v>1.0229999999999999</v>
      </c>
      <c r="I28" s="2">
        <v>0.97</v>
      </c>
      <c r="J28" s="2">
        <v>1.008</v>
      </c>
      <c r="K28" s="2">
        <v>1.042</v>
      </c>
      <c r="L28" s="2">
        <v>1.028</v>
      </c>
      <c r="M28" s="2">
        <v>0.98</v>
      </c>
      <c r="N28" s="2">
        <v>1.024</v>
      </c>
      <c r="O28" s="2">
        <v>0.98899999999999999</v>
      </c>
      <c r="P28" s="2">
        <v>1.02</v>
      </c>
      <c r="Q28" s="2">
        <v>0.97599999999999998</v>
      </c>
      <c r="R28" s="2">
        <v>1.02</v>
      </c>
      <c r="S28" s="2">
        <v>0.98099999999999998</v>
      </c>
      <c r="T28" s="2">
        <v>1.02</v>
      </c>
      <c r="U28" s="2">
        <v>0.99199999999999999</v>
      </c>
      <c r="V28" s="53"/>
      <c r="X28" s="19">
        <f t="shared" si="0"/>
        <v>34</v>
      </c>
      <c r="Y28" s="24">
        <f t="shared" si="1"/>
        <v>1.00715</v>
      </c>
      <c r="Z28" s="2">
        <f t="shared" si="2"/>
        <v>3</v>
      </c>
      <c r="AH28" s="52">
        <v>38</v>
      </c>
      <c r="AI28" s="2">
        <v>0.95399999999999996</v>
      </c>
      <c r="AJ28" s="2">
        <v>1.004</v>
      </c>
      <c r="AK28" s="2">
        <v>0.99</v>
      </c>
      <c r="AL28" s="2">
        <v>0.998</v>
      </c>
      <c r="AM28" s="2">
        <v>0.96599999999999997</v>
      </c>
      <c r="AN28" s="2">
        <v>1.0229999999999999</v>
      </c>
      <c r="AO28" s="2">
        <v>1.008</v>
      </c>
      <c r="AP28" s="2">
        <v>1.032</v>
      </c>
      <c r="AQ28" s="2">
        <v>1.0409999999999999</v>
      </c>
      <c r="AR28" s="2">
        <v>0.99399999999999999</v>
      </c>
      <c r="AS28" s="2">
        <v>0.98699999999999999</v>
      </c>
      <c r="AT28" s="2">
        <v>1.012</v>
      </c>
      <c r="AU28" s="2">
        <v>0.98699999999999999</v>
      </c>
      <c r="AV28" s="2">
        <v>0.999</v>
      </c>
      <c r="AW28" s="2">
        <v>1.0309999999999999</v>
      </c>
      <c r="AX28" s="2">
        <v>0.98499999999999999</v>
      </c>
      <c r="AY28" s="2">
        <v>0.99099999999999999</v>
      </c>
      <c r="AZ28" s="2">
        <v>1.01</v>
      </c>
      <c r="BA28" s="2">
        <v>0.998</v>
      </c>
      <c r="BB28" s="2">
        <v>0.99399999999999999</v>
      </c>
      <c r="BC28" s="19">
        <v>33</v>
      </c>
      <c r="BD28" s="24">
        <v>1.0002000000000002</v>
      </c>
      <c r="BE28" s="2">
        <v>24</v>
      </c>
      <c r="BF28" s="24"/>
    </row>
    <row r="29" spans="1:58" x14ac:dyDescent="0.2">
      <c r="A29" s="52">
        <v>25</v>
      </c>
      <c r="B29" s="2">
        <v>1.018</v>
      </c>
      <c r="C29" s="2">
        <v>1.002</v>
      </c>
      <c r="D29" s="2">
        <v>0.98599999999999999</v>
      </c>
      <c r="E29" s="2">
        <v>1.0089999999999999</v>
      </c>
      <c r="F29" s="2">
        <v>1.03</v>
      </c>
      <c r="G29" s="2">
        <v>0.97199999999999998</v>
      </c>
      <c r="H29" s="2">
        <v>1.012</v>
      </c>
      <c r="I29" s="2">
        <v>0.97599999999999998</v>
      </c>
      <c r="J29" s="2">
        <v>1.0289999999999999</v>
      </c>
      <c r="K29" s="2">
        <v>0.97799999999999998</v>
      </c>
      <c r="L29" s="2">
        <v>1.0449999999999999</v>
      </c>
      <c r="M29" s="2">
        <v>1.004</v>
      </c>
      <c r="N29" s="2">
        <v>1.0069999999999999</v>
      </c>
      <c r="O29" s="2">
        <v>1.0349999999999999</v>
      </c>
      <c r="P29" s="2">
        <v>0.98599999999999999</v>
      </c>
      <c r="Q29" s="2">
        <v>0.96899999999999997</v>
      </c>
      <c r="R29" s="2">
        <v>1.0229999999999999</v>
      </c>
      <c r="S29" s="2">
        <v>1.0309999999999999</v>
      </c>
      <c r="T29" s="2">
        <v>1.0369999999999999</v>
      </c>
      <c r="U29" s="2">
        <v>0.97399999999999998</v>
      </c>
      <c r="V29" s="53"/>
      <c r="X29" s="19">
        <f t="shared" si="0"/>
        <v>46</v>
      </c>
      <c r="Y29" s="24">
        <f t="shared" si="1"/>
        <v>1.0061500000000001</v>
      </c>
      <c r="Z29" s="2">
        <f t="shared" si="2"/>
        <v>5</v>
      </c>
      <c r="AH29" s="52">
        <v>10</v>
      </c>
      <c r="AI29" s="2">
        <v>0.98899999999999999</v>
      </c>
      <c r="AJ29" s="2">
        <v>1.018</v>
      </c>
      <c r="AK29" s="2">
        <v>0.97799999999999998</v>
      </c>
      <c r="AL29" s="2">
        <v>0.97699999999999998</v>
      </c>
      <c r="AM29" s="2">
        <v>1.0449999999999999</v>
      </c>
      <c r="AN29" s="2">
        <v>0.98</v>
      </c>
      <c r="AO29" s="2">
        <v>1.0149999999999999</v>
      </c>
      <c r="AP29" s="2">
        <v>1.0129999999999999</v>
      </c>
      <c r="AQ29" s="2">
        <v>0.96099999999999997</v>
      </c>
      <c r="AR29" s="2">
        <v>0.98199999999999998</v>
      </c>
      <c r="AS29" s="2">
        <v>0.96799999999999997</v>
      </c>
      <c r="AT29" s="2">
        <v>1.0429999999999999</v>
      </c>
      <c r="AU29" s="2">
        <v>0.98899999999999999</v>
      </c>
      <c r="AV29" s="2">
        <v>1.0409999999999999</v>
      </c>
      <c r="AW29" s="2">
        <v>0.97599999999999998</v>
      </c>
      <c r="AX29" s="2">
        <v>1.016</v>
      </c>
      <c r="AY29" s="2">
        <v>1.024</v>
      </c>
      <c r="AZ29" s="2">
        <v>0.97</v>
      </c>
      <c r="BA29" s="2">
        <v>1.004</v>
      </c>
      <c r="BB29" s="2">
        <v>1.012</v>
      </c>
      <c r="BC29" s="19">
        <v>12</v>
      </c>
      <c r="BD29" s="24">
        <v>1.0000500000000001</v>
      </c>
      <c r="BE29" s="2">
        <v>25</v>
      </c>
      <c r="BF29" s="24"/>
    </row>
    <row r="30" spans="1:58" x14ac:dyDescent="0.2">
      <c r="A30" s="52">
        <v>26</v>
      </c>
      <c r="B30" s="2">
        <v>0.97699999999999998</v>
      </c>
      <c r="C30" s="2">
        <v>0.99399999999999999</v>
      </c>
      <c r="D30" s="2">
        <v>1.014</v>
      </c>
      <c r="E30" s="2">
        <v>0.98899999999999999</v>
      </c>
      <c r="F30" s="2">
        <v>0.98399999999999999</v>
      </c>
      <c r="G30" s="2">
        <v>1.032</v>
      </c>
      <c r="H30" s="2">
        <v>0.99299999999999999</v>
      </c>
      <c r="I30" s="2">
        <v>1.026</v>
      </c>
      <c r="J30" s="2">
        <v>0.97599999999999998</v>
      </c>
      <c r="K30" s="2">
        <v>1.0249999999999999</v>
      </c>
      <c r="L30" s="2">
        <v>0.95699999999999996</v>
      </c>
      <c r="M30" s="2">
        <v>0.99199999999999999</v>
      </c>
      <c r="N30" s="2">
        <v>0.98899999999999999</v>
      </c>
      <c r="O30" s="2">
        <v>0.97499999999999998</v>
      </c>
      <c r="P30" s="2">
        <v>1.01</v>
      </c>
      <c r="Q30" s="2">
        <v>1.0349999999999999</v>
      </c>
      <c r="R30" s="2">
        <v>0.97799999999999998</v>
      </c>
      <c r="S30" s="2">
        <v>0.97099999999999997</v>
      </c>
      <c r="T30" s="2">
        <v>0.96299999999999997</v>
      </c>
      <c r="U30" s="2">
        <v>1.024</v>
      </c>
      <c r="V30" s="53"/>
      <c r="X30" s="19">
        <f t="shared" si="0"/>
        <v>7</v>
      </c>
      <c r="Y30" s="24">
        <f t="shared" si="1"/>
        <v>0.9952000000000002</v>
      </c>
      <c r="Z30" s="2">
        <f t="shared" si="2"/>
        <v>44</v>
      </c>
      <c r="AH30" s="52">
        <v>46</v>
      </c>
      <c r="AI30" s="2">
        <v>1.018</v>
      </c>
      <c r="AJ30" s="2">
        <v>1.006</v>
      </c>
      <c r="AK30" s="2">
        <v>0.98099999999999998</v>
      </c>
      <c r="AL30" s="2">
        <v>0.98699999999999999</v>
      </c>
      <c r="AM30" s="2">
        <v>0.97199999999999998</v>
      </c>
      <c r="AN30" s="2">
        <v>1.02</v>
      </c>
      <c r="AO30" s="2">
        <v>1.01</v>
      </c>
      <c r="AP30" s="2">
        <v>1.004</v>
      </c>
      <c r="AQ30" s="2">
        <v>1.0369999999999999</v>
      </c>
      <c r="AR30" s="2">
        <v>0.98</v>
      </c>
      <c r="AS30" s="2">
        <v>0.96599999999999997</v>
      </c>
      <c r="AT30" s="2">
        <v>0.96499999999999997</v>
      </c>
      <c r="AU30" s="2">
        <v>1.0169999999999999</v>
      </c>
      <c r="AV30" s="2">
        <v>0.995</v>
      </c>
      <c r="AW30" s="2">
        <v>0.97599999999999998</v>
      </c>
      <c r="AX30" s="2">
        <v>0.98899999999999999</v>
      </c>
      <c r="AY30" s="2">
        <v>1.02</v>
      </c>
      <c r="AZ30" s="2">
        <v>1.052</v>
      </c>
      <c r="BA30" s="2">
        <v>1.002</v>
      </c>
      <c r="BB30" s="2">
        <v>1.0009999999999999</v>
      </c>
      <c r="BC30" s="19">
        <v>25</v>
      </c>
      <c r="BD30" s="24">
        <v>0.9998999999999999</v>
      </c>
      <c r="BE30" s="2">
        <v>26</v>
      </c>
      <c r="BF30" s="24"/>
    </row>
    <row r="31" spans="1:58" x14ac:dyDescent="0.2">
      <c r="A31" s="52">
        <v>27</v>
      </c>
      <c r="B31" s="2">
        <v>0.97899999999999998</v>
      </c>
      <c r="C31" s="2">
        <v>0.998</v>
      </c>
      <c r="D31" s="2">
        <v>1.0289999999999999</v>
      </c>
      <c r="E31" s="2">
        <v>0.96599999999999997</v>
      </c>
      <c r="F31" s="2">
        <v>1</v>
      </c>
      <c r="G31" s="2">
        <v>0.99199999999999999</v>
      </c>
      <c r="H31" s="2">
        <v>1.018</v>
      </c>
      <c r="I31" s="2">
        <v>1.0109999999999999</v>
      </c>
      <c r="J31" s="2">
        <v>1.0249999999999999</v>
      </c>
      <c r="K31" s="2">
        <v>0.96199999999999997</v>
      </c>
      <c r="L31" s="2">
        <v>0.98899999999999999</v>
      </c>
      <c r="M31" s="2">
        <v>1.0089999999999999</v>
      </c>
      <c r="N31" s="2">
        <v>0.95899999999999996</v>
      </c>
      <c r="O31" s="2">
        <v>1.008</v>
      </c>
      <c r="P31" s="2">
        <v>1.0169999999999999</v>
      </c>
      <c r="Q31" s="2">
        <v>1</v>
      </c>
      <c r="R31" s="2">
        <v>1.0109999999999999</v>
      </c>
      <c r="S31" s="2">
        <v>1.0089999999999999</v>
      </c>
      <c r="T31" s="2">
        <v>1.0109999999999999</v>
      </c>
      <c r="U31" s="2">
        <v>0.98899999999999999</v>
      </c>
      <c r="V31" s="53"/>
      <c r="X31" s="19">
        <f t="shared" si="0"/>
        <v>36</v>
      </c>
      <c r="Y31" s="24">
        <f t="shared" si="1"/>
        <v>0.99909999999999999</v>
      </c>
      <c r="Z31" s="2">
        <f t="shared" si="2"/>
        <v>29</v>
      </c>
      <c r="AH31" s="52">
        <v>45</v>
      </c>
      <c r="AI31" s="2">
        <v>0.98299999999999998</v>
      </c>
      <c r="AJ31" s="2">
        <v>0.99299999999999999</v>
      </c>
      <c r="AK31" s="2">
        <v>1.0129999999999999</v>
      </c>
      <c r="AL31" s="2">
        <v>1.016</v>
      </c>
      <c r="AM31" s="2">
        <v>1.03</v>
      </c>
      <c r="AN31" s="2">
        <v>0.97699999999999998</v>
      </c>
      <c r="AO31" s="2">
        <v>0.998</v>
      </c>
      <c r="AP31" s="2">
        <v>0.995</v>
      </c>
      <c r="AQ31" s="2">
        <v>0.97</v>
      </c>
      <c r="AR31" s="2">
        <v>1.0189999999999999</v>
      </c>
      <c r="AS31" s="2">
        <v>1.0349999999999999</v>
      </c>
      <c r="AT31" s="2">
        <v>1.0289999999999999</v>
      </c>
      <c r="AU31" s="2">
        <v>0.98099999999999998</v>
      </c>
      <c r="AV31" s="2">
        <v>1.0029999999999999</v>
      </c>
      <c r="AW31" s="2">
        <v>1.02</v>
      </c>
      <c r="AX31" s="2">
        <v>1.0049999999999999</v>
      </c>
      <c r="AY31" s="2">
        <v>0.97299999999999998</v>
      </c>
      <c r="AZ31" s="2">
        <v>0.94699999999999995</v>
      </c>
      <c r="BA31" s="2">
        <v>0.999</v>
      </c>
      <c r="BB31" s="2">
        <v>0.998</v>
      </c>
      <c r="BC31" s="19">
        <v>28</v>
      </c>
      <c r="BD31" s="24">
        <v>0.99919999999999987</v>
      </c>
      <c r="BE31" s="2">
        <v>27</v>
      </c>
      <c r="BF31" s="24"/>
    </row>
    <row r="32" spans="1:58" x14ac:dyDescent="0.2">
      <c r="A32" s="52">
        <v>28</v>
      </c>
      <c r="B32" s="2">
        <v>1.022</v>
      </c>
      <c r="C32" s="2">
        <v>0.998</v>
      </c>
      <c r="D32" s="2">
        <v>0.97199999999999998</v>
      </c>
      <c r="E32" s="2">
        <v>1.036</v>
      </c>
      <c r="F32" s="2">
        <v>1.0069999999999999</v>
      </c>
      <c r="G32" s="2">
        <v>1.0189999999999999</v>
      </c>
      <c r="H32" s="2">
        <v>0.98299999999999998</v>
      </c>
      <c r="I32" s="2">
        <v>0.98599999999999999</v>
      </c>
      <c r="J32" s="2">
        <v>0.97599999999999998</v>
      </c>
      <c r="K32" s="2">
        <v>1.0369999999999999</v>
      </c>
      <c r="L32" s="2">
        <v>1.0109999999999999</v>
      </c>
      <c r="M32" s="2">
        <v>0.98799999999999999</v>
      </c>
      <c r="N32" s="2">
        <v>1.0429999999999999</v>
      </c>
      <c r="O32" s="2">
        <v>0.98799999999999999</v>
      </c>
      <c r="P32" s="2">
        <v>0.98</v>
      </c>
      <c r="Q32" s="2">
        <v>1.0029999999999999</v>
      </c>
      <c r="R32" s="2">
        <v>0.98699999999999999</v>
      </c>
      <c r="S32" s="2">
        <v>0.98699999999999999</v>
      </c>
      <c r="T32" s="2">
        <v>0.98799999999999999</v>
      </c>
      <c r="U32" s="2">
        <v>1.008</v>
      </c>
      <c r="V32" s="53"/>
      <c r="X32" s="19">
        <f t="shared" si="0"/>
        <v>14</v>
      </c>
      <c r="Y32" s="24">
        <f t="shared" si="1"/>
        <v>1.0009499999999996</v>
      </c>
      <c r="Z32" s="2">
        <f t="shared" si="2"/>
        <v>21</v>
      </c>
      <c r="AH32" s="52">
        <v>9</v>
      </c>
      <c r="AI32" s="2">
        <v>1.0049999999999999</v>
      </c>
      <c r="AJ32" s="2">
        <v>0.97899999999999998</v>
      </c>
      <c r="AK32" s="2">
        <v>1.022</v>
      </c>
      <c r="AL32" s="2">
        <v>1.028</v>
      </c>
      <c r="AM32" s="2">
        <v>0.95899999999999996</v>
      </c>
      <c r="AN32" s="2">
        <v>1.022</v>
      </c>
      <c r="AO32" s="2">
        <v>0.97699999999999998</v>
      </c>
      <c r="AP32" s="2">
        <v>0.98699999999999999</v>
      </c>
      <c r="AQ32" s="2">
        <v>1.0369999999999999</v>
      </c>
      <c r="AR32" s="2">
        <v>1.0169999999999999</v>
      </c>
      <c r="AS32" s="2">
        <v>1.0329999999999999</v>
      </c>
      <c r="AT32" s="2">
        <v>0.95499999999999996</v>
      </c>
      <c r="AU32" s="2">
        <v>1.01</v>
      </c>
      <c r="AV32" s="2">
        <v>0.96</v>
      </c>
      <c r="AW32" s="2">
        <v>1.03</v>
      </c>
      <c r="AX32" s="2">
        <v>0.98</v>
      </c>
      <c r="AY32" s="2">
        <v>0.97699999999999998</v>
      </c>
      <c r="AZ32" s="2">
        <v>1.028</v>
      </c>
      <c r="BA32" s="2">
        <v>0.99299999999999999</v>
      </c>
      <c r="BB32" s="2">
        <v>0.98399999999999999</v>
      </c>
      <c r="BC32" s="19">
        <v>43</v>
      </c>
      <c r="BD32" s="24">
        <v>0.99914999999999987</v>
      </c>
      <c r="BE32" s="2">
        <v>28</v>
      </c>
      <c r="BF32" s="24"/>
    </row>
    <row r="33" spans="1:58" x14ac:dyDescent="0.2">
      <c r="A33" s="52">
        <v>29</v>
      </c>
      <c r="B33" s="2">
        <v>1.0009999999999999</v>
      </c>
      <c r="C33" s="2">
        <v>0.97499999999999998</v>
      </c>
      <c r="D33" s="2">
        <v>0.99299999999999999</v>
      </c>
      <c r="E33" s="2">
        <v>0.998</v>
      </c>
      <c r="F33" s="2">
        <v>0.96199999999999997</v>
      </c>
      <c r="G33" s="2">
        <v>0.99399999999999999</v>
      </c>
      <c r="H33" s="2">
        <v>0.99099999999999999</v>
      </c>
      <c r="I33" s="2">
        <v>1.002</v>
      </c>
      <c r="J33" s="2">
        <v>0.95299999999999996</v>
      </c>
      <c r="K33" s="2">
        <v>1.0189999999999999</v>
      </c>
      <c r="L33" s="2">
        <v>0.98</v>
      </c>
      <c r="M33" s="2">
        <v>0.95799999999999996</v>
      </c>
      <c r="N33" s="2">
        <v>1.0169999999999999</v>
      </c>
      <c r="O33" s="2">
        <v>1.01</v>
      </c>
      <c r="P33" s="2">
        <v>1.0089999999999999</v>
      </c>
      <c r="Q33" s="2">
        <v>0.96</v>
      </c>
      <c r="R33" s="2">
        <v>0.97899999999999998</v>
      </c>
      <c r="S33" s="2">
        <v>0.99299999999999999</v>
      </c>
      <c r="T33" s="2">
        <v>0.98199999999999998</v>
      </c>
      <c r="U33" s="2">
        <v>0.98899999999999999</v>
      </c>
      <c r="V33" s="53"/>
      <c r="X33" s="19">
        <f t="shared" si="0"/>
        <v>36</v>
      </c>
      <c r="Y33" s="24">
        <f t="shared" si="1"/>
        <v>0.98824999999999985</v>
      </c>
      <c r="Z33" s="2">
        <f t="shared" si="2"/>
        <v>50</v>
      </c>
      <c r="AH33" s="52">
        <v>27</v>
      </c>
      <c r="AI33" s="2">
        <v>0.97899999999999998</v>
      </c>
      <c r="AJ33" s="2">
        <v>0.998</v>
      </c>
      <c r="AK33" s="2">
        <v>1.0289999999999999</v>
      </c>
      <c r="AL33" s="2">
        <v>0.96599999999999997</v>
      </c>
      <c r="AM33" s="2">
        <v>1</v>
      </c>
      <c r="AN33" s="2">
        <v>0.99199999999999999</v>
      </c>
      <c r="AO33" s="2">
        <v>1.018</v>
      </c>
      <c r="AP33" s="2">
        <v>1.0109999999999999</v>
      </c>
      <c r="AQ33" s="2">
        <v>1.0249999999999999</v>
      </c>
      <c r="AR33" s="2">
        <v>0.96199999999999997</v>
      </c>
      <c r="AS33" s="2">
        <v>0.98899999999999999</v>
      </c>
      <c r="AT33" s="2">
        <v>1.0089999999999999</v>
      </c>
      <c r="AU33" s="2">
        <v>0.95899999999999996</v>
      </c>
      <c r="AV33" s="2">
        <v>1.008</v>
      </c>
      <c r="AW33" s="2">
        <v>1.0169999999999999</v>
      </c>
      <c r="AX33" s="2">
        <v>1</v>
      </c>
      <c r="AY33" s="2">
        <v>1.0109999999999999</v>
      </c>
      <c r="AZ33" s="2">
        <v>1.0089999999999999</v>
      </c>
      <c r="BA33" s="2">
        <v>1.0109999999999999</v>
      </c>
      <c r="BB33" s="2">
        <v>0.98899999999999999</v>
      </c>
      <c r="BC33" s="19">
        <v>36</v>
      </c>
      <c r="BD33" s="24">
        <v>0.99909999999999999</v>
      </c>
      <c r="BE33" s="2">
        <v>29</v>
      </c>
      <c r="BF33" s="24"/>
    </row>
    <row r="34" spans="1:58" x14ac:dyDescent="0.2">
      <c r="A34" s="52">
        <v>30</v>
      </c>
      <c r="B34" s="2">
        <v>0.998</v>
      </c>
      <c r="C34" s="2">
        <v>1.0229999999999999</v>
      </c>
      <c r="D34" s="2">
        <v>1.0069999999999999</v>
      </c>
      <c r="E34" s="2">
        <v>0.995</v>
      </c>
      <c r="F34" s="2">
        <v>1.04</v>
      </c>
      <c r="G34" s="2">
        <v>1</v>
      </c>
      <c r="H34" s="2">
        <v>1.004</v>
      </c>
      <c r="I34" s="2">
        <v>0.995</v>
      </c>
      <c r="J34" s="2">
        <v>1.0529999999999999</v>
      </c>
      <c r="K34" s="2">
        <v>0.98099999999999998</v>
      </c>
      <c r="L34" s="2">
        <v>1.0209999999999999</v>
      </c>
      <c r="M34" s="2">
        <v>1.0389999999999999</v>
      </c>
      <c r="N34" s="2">
        <v>0.98499999999999999</v>
      </c>
      <c r="O34" s="2">
        <v>0.98699999999999999</v>
      </c>
      <c r="P34" s="2">
        <v>0.98399999999999999</v>
      </c>
      <c r="Q34" s="2">
        <v>1.0409999999999999</v>
      </c>
      <c r="R34" s="2">
        <v>1.0269999999999999</v>
      </c>
      <c r="S34" s="2">
        <v>1.004</v>
      </c>
      <c r="T34" s="2">
        <v>1.0229999999999999</v>
      </c>
      <c r="U34" s="2">
        <v>1.0129999999999999</v>
      </c>
      <c r="V34" s="53"/>
      <c r="X34" s="19">
        <f t="shared" si="0"/>
        <v>9</v>
      </c>
      <c r="Y34" s="24">
        <f t="shared" si="1"/>
        <v>1.0109999999999999</v>
      </c>
      <c r="Z34" s="2">
        <f t="shared" si="2"/>
        <v>1</v>
      </c>
      <c r="AH34" s="52">
        <v>5</v>
      </c>
      <c r="AI34" s="2">
        <v>1.014</v>
      </c>
      <c r="AJ34" s="2">
        <v>1.0029999999999999</v>
      </c>
      <c r="AK34" s="2">
        <v>1.004</v>
      </c>
      <c r="AL34" s="2">
        <v>1.0209999999999999</v>
      </c>
      <c r="AM34" s="2">
        <v>1.0049999999999999</v>
      </c>
      <c r="AN34" s="2">
        <v>0.99299999999999999</v>
      </c>
      <c r="AO34" s="2">
        <v>1.01</v>
      </c>
      <c r="AP34" s="2">
        <v>0.96499999999999997</v>
      </c>
      <c r="AQ34" s="2">
        <v>0.995</v>
      </c>
      <c r="AR34" s="2">
        <v>1.0329999999999999</v>
      </c>
      <c r="AS34" s="2">
        <v>1.018</v>
      </c>
      <c r="AT34" s="2">
        <v>0.97599999999999998</v>
      </c>
      <c r="AU34" s="2">
        <v>1.012</v>
      </c>
      <c r="AV34" s="2">
        <v>0.96599999999999997</v>
      </c>
      <c r="AW34" s="2">
        <v>0.96399999999999997</v>
      </c>
      <c r="AX34" s="2">
        <v>0.98599999999999999</v>
      </c>
      <c r="AY34" s="2">
        <v>1.0029999999999999</v>
      </c>
      <c r="AZ34" s="2">
        <v>1.008</v>
      </c>
      <c r="BA34" s="2">
        <v>0.998</v>
      </c>
      <c r="BB34" s="2">
        <v>0.997</v>
      </c>
      <c r="BC34" s="19">
        <v>29</v>
      </c>
      <c r="BD34" s="24">
        <v>0.99855000000000005</v>
      </c>
      <c r="BE34" s="2">
        <v>30</v>
      </c>
      <c r="BF34" s="24"/>
    </row>
    <row r="35" spans="1:58" x14ac:dyDescent="0.2">
      <c r="A35" s="52">
        <v>31</v>
      </c>
      <c r="B35" s="2">
        <v>0.98899999999999999</v>
      </c>
      <c r="C35" s="2">
        <v>1.022</v>
      </c>
      <c r="D35" s="2">
        <v>1.006</v>
      </c>
      <c r="E35" s="2">
        <v>0.99299999999999999</v>
      </c>
      <c r="F35" s="2">
        <v>0.99199999999999999</v>
      </c>
      <c r="G35" s="2">
        <v>1.0369999999999999</v>
      </c>
      <c r="H35" s="2">
        <v>0.99299999999999999</v>
      </c>
      <c r="I35" s="2">
        <v>1.046</v>
      </c>
      <c r="J35" s="2">
        <v>0.97299999999999998</v>
      </c>
      <c r="K35" s="2">
        <v>0.97599999999999998</v>
      </c>
      <c r="L35" s="2">
        <v>0.99099999999999999</v>
      </c>
      <c r="M35" s="2">
        <v>0.998</v>
      </c>
      <c r="N35" s="2">
        <v>1.0149999999999999</v>
      </c>
      <c r="O35" s="2">
        <v>0.98899999999999999</v>
      </c>
      <c r="P35" s="2">
        <v>0.98599999999999999</v>
      </c>
      <c r="Q35" s="2">
        <v>1.0069999999999999</v>
      </c>
      <c r="R35" s="2">
        <v>0.98099999999999998</v>
      </c>
      <c r="S35" s="2">
        <v>0.98599999999999999</v>
      </c>
      <c r="T35" s="2">
        <v>1.0269999999999999</v>
      </c>
      <c r="U35" s="2">
        <v>1.0129999999999999</v>
      </c>
      <c r="V35" s="53"/>
      <c r="X35" s="19">
        <f t="shared" si="0"/>
        <v>9</v>
      </c>
      <c r="Y35" s="24">
        <f t="shared" si="1"/>
        <v>1.0010000000000001</v>
      </c>
      <c r="Z35" s="2">
        <f t="shared" si="2"/>
        <v>20</v>
      </c>
      <c r="AH35" s="52">
        <v>41</v>
      </c>
      <c r="AI35" s="2">
        <v>1.0149999999999999</v>
      </c>
      <c r="AJ35" s="2">
        <v>1.016</v>
      </c>
      <c r="AK35" s="2">
        <v>1.0249999999999999</v>
      </c>
      <c r="AL35" s="2">
        <v>1.002</v>
      </c>
      <c r="AM35" s="2">
        <v>1.0129999999999999</v>
      </c>
      <c r="AN35" s="2">
        <v>0.995</v>
      </c>
      <c r="AO35" s="2">
        <v>0.995</v>
      </c>
      <c r="AP35" s="2">
        <v>1.022</v>
      </c>
      <c r="AQ35" s="2">
        <v>0.96</v>
      </c>
      <c r="AR35" s="2">
        <v>0.99199999999999999</v>
      </c>
      <c r="AS35" s="2">
        <v>0.997</v>
      </c>
      <c r="AT35" s="2">
        <v>1.014</v>
      </c>
      <c r="AU35" s="2">
        <v>1.0309999999999999</v>
      </c>
      <c r="AV35" s="2">
        <v>0.98699999999999999</v>
      </c>
      <c r="AW35" s="2">
        <v>0.99099999999999999</v>
      </c>
      <c r="AX35" s="2">
        <v>0.99199999999999999</v>
      </c>
      <c r="AY35" s="2">
        <v>0.97599999999999998</v>
      </c>
      <c r="AZ35" s="2">
        <v>0.97699999999999998</v>
      </c>
      <c r="BA35" s="2">
        <v>0.96299999999999997</v>
      </c>
      <c r="BB35" s="2">
        <v>1.0029999999999999</v>
      </c>
      <c r="BC35" s="19">
        <v>21</v>
      </c>
      <c r="BD35" s="24">
        <v>0.99830000000000008</v>
      </c>
      <c r="BE35" s="2">
        <v>31</v>
      </c>
      <c r="BF35" s="24"/>
    </row>
    <row r="36" spans="1:58" x14ac:dyDescent="0.2">
      <c r="A36" s="52">
        <v>32</v>
      </c>
      <c r="B36" s="2">
        <v>1.0109999999999999</v>
      </c>
      <c r="C36" s="2">
        <v>0.98899999999999999</v>
      </c>
      <c r="D36" s="2">
        <v>0.99199999999999999</v>
      </c>
      <c r="E36" s="2">
        <v>1.0049999999999999</v>
      </c>
      <c r="F36" s="2">
        <v>1.0049999999999999</v>
      </c>
      <c r="G36" s="2">
        <v>0.96</v>
      </c>
      <c r="H36" s="2">
        <v>1.004</v>
      </c>
      <c r="I36" s="2">
        <v>0.95699999999999996</v>
      </c>
      <c r="J36" s="2">
        <v>1.0269999999999999</v>
      </c>
      <c r="K36" s="2">
        <v>1.02</v>
      </c>
      <c r="L36" s="2">
        <v>1.004</v>
      </c>
      <c r="M36" s="2">
        <v>1.002</v>
      </c>
      <c r="N36" s="2">
        <v>0.98399999999999999</v>
      </c>
      <c r="O36" s="2">
        <v>1.0069999999999999</v>
      </c>
      <c r="P36" s="2">
        <v>1.016</v>
      </c>
      <c r="Q36" s="2">
        <v>0.99299999999999999</v>
      </c>
      <c r="R36" s="2">
        <v>1.0149999999999999</v>
      </c>
      <c r="S36" s="2">
        <v>1.0149999999999999</v>
      </c>
      <c r="T36" s="2">
        <v>0.97099999999999997</v>
      </c>
      <c r="U36" s="2">
        <v>0.98599999999999999</v>
      </c>
      <c r="V36" s="53"/>
      <c r="X36" s="19">
        <f t="shared" si="0"/>
        <v>40</v>
      </c>
      <c r="Y36" s="24">
        <f t="shared" si="1"/>
        <v>0.99815000000000009</v>
      </c>
      <c r="Z36" s="2">
        <f t="shared" si="2"/>
        <v>33</v>
      </c>
      <c r="AH36" s="52">
        <v>37</v>
      </c>
      <c r="AI36" s="2">
        <v>1.044</v>
      </c>
      <c r="AJ36" s="2">
        <v>0.99199999999999999</v>
      </c>
      <c r="AK36" s="2">
        <v>1.01</v>
      </c>
      <c r="AL36" s="2">
        <v>1.0069999999999999</v>
      </c>
      <c r="AM36" s="2">
        <v>1.0309999999999999</v>
      </c>
      <c r="AN36" s="2">
        <v>0.97599999999999998</v>
      </c>
      <c r="AO36" s="2">
        <v>0.99</v>
      </c>
      <c r="AP36" s="2">
        <v>0.96699999999999997</v>
      </c>
      <c r="AQ36" s="2">
        <v>0.95499999999999996</v>
      </c>
      <c r="AR36" s="2">
        <v>1.0069999999999999</v>
      </c>
      <c r="AS36" s="2">
        <v>1.0109999999999999</v>
      </c>
      <c r="AT36" s="2">
        <v>0.98899999999999999</v>
      </c>
      <c r="AU36" s="2">
        <v>1.008</v>
      </c>
      <c r="AV36" s="2">
        <v>1</v>
      </c>
      <c r="AW36" s="2">
        <v>0.97099999999999997</v>
      </c>
      <c r="AX36" s="2">
        <v>1.01</v>
      </c>
      <c r="AY36" s="2">
        <v>1.004</v>
      </c>
      <c r="AZ36" s="2">
        <v>0.98499999999999999</v>
      </c>
      <c r="BA36" s="2">
        <v>1.0029999999999999</v>
      </c>
      <c r="BB36" s="2">
        <v>1.0049999999999999</v>
      </c>
      <c r="BC36" s="19">
        <v>16</v>
      </c>
      <c r="BD36" s="24">
        <v>0.99824999999999986</v>
      </c>
      <c r="BE36" s="2">
        <v>32</v>
      </c>
      <c r="BF36" s="24"/>
    </row>
    <row r="37" spans="1:58" x14ac:dyDescent="0.2">
      <c r="A37" s="52">
        <v>33</v>
      </c>
      <c r="B37" s="2">
        <v>0.98799999999999999</v>
      </c>
      <c r="C37" s="2">
        <v>1.006</v>
      </c>
      <c r="D37" s="2">
        <v>1.0149999999999999</v>
      </c>
      <c r="E37" s="2">
        <v>1.01</v>
      </c>
      <c r="F37" s="2">
        <v>0.95799999999999996</v>
      </c>
      <c r="G37" s="2">
        <v>0.99299999999999999</v>
      </c>
      <c r="H37" s="2">
        <v>0.98699999999999999</v>
      </c>
      <c r="I37" s="2">
        <v>0.99099999999999999</v>
      </c>
      <c r="J37" s="2">
        <v>0.94899999999999995</v>
      </c>
      <c r="K37" s="2">
        <v>0.97199999999999998</v>
      </c>
      <c r="L37" s="2">
        <v>0.99099999999999999</v>
      </c>
      <c r="M37" s="2">
        <v>1.0029999999999999</v>
      </c>
      <c r="N37" s="2">
        <v>1.036</v>
      </c>
      <c r="O37" s="2">
        <v>1.01</v>
      </c>
      <c r="P37" s="2">
        <v>0.99199999999999999</v>
      </c>
      <c r="Q37" s="2">
        <v>0.97299999999999998</v>
      </c>
      <c r="R37" s="2">
        <v>1.0089999999999999</v>
      </c>
      <c r="S37" s="2">
        <v>1.004</v>
      </c>
      <c r="T37" s="2">
        <v>1.0369999999999999</v>
      </c>
      <c r="U37" s="2">
        <v>0.999</v>
      </c>
      <c r="V37" s="53"/>
      <c r="X37" s="19">
        <f t="shared" ref="X37:X54" si="3">RANK(U37,$U$5:$U$54)</f>
        <v>26</v>
      </c>
      <c r="Y37" s="24">
        <f t="shared" si="1"/>
        <v>0.99614999999999987</v>
      </c>
      <c r="Z37" s="2">
        <f t="shared" si="2"/>
        <v>41</v>
      </c>
      <c r="AH37" s="52">
        <v>32</v>
      </c>
      <c r="AI37" s="2">
        <v>1.0109999999999999</v>
      </c>
      <c r="AJ37" s="2">
        <v>0.98899999999999999</v>
      </c>
      <c r="AK37" s="2">
        <v>0.99199999999999999</v>
      </c>
      <c r="AL37" s="2">
        <v>1.0049999999999999</v>
      </c>
      <c r="AM37" s="2">
        <v>1.0049999999999999</v>
      </c>
      <c r="AN37" s="2">
        <v>0.96</v>
      </c>
      <c r="AO37" s="2">
        <v>1.004</v>
      </c>
      <c r="AP37" s="2">
        <v>0.95699999999999996</v>
      </c>
      <c r="AQ37" s="2">
        <v>1.0269999999999999</v>
      </c>
      <c r="AR37" s="2">
        <v>1.02</v>
      </c>
      <c r="AS37" s="2">
        <v>1.004</v>
      </c>
      <c r="AT37" s="2">
        <v>1.002</v>
      </c>
      <c r="AU37" s="2">
        <v>0.98399999999999999</v>
      </c>
      <c r="AV37" s="2">
        <v>1.0069999999999999</v>
      </c>
      <c r="AW37" s="2">
        <v>1.016</v>
      </c>
      <c r="AX37" s="2">
        <v>0.99299999999999999</v>
      </c>
      <c r="AY37" s="2">
        <v>1.0149999999999999</v>
      </c>
      <c r="AZ37" s="2">
        <v>1.0149999999999999</v>
      </c>
      <c r="BA37" s="2">
        <v>0.97099999999999997</v>
      </c>
      <c r="BB37" s="2">
        <v>0.98599999999999999</v>
      </c>
      <c r="BC37" s="19">
        <v>40</v>
      </c>
      <c r="BD37" s="24">
        <v>0.99815000000000009</v>
      </c>
      <c r="BE37" s="2">
        <v>33</v>
      </c>
      <c r="BF37" s="24"/>
    </row>
    <row r="38" spans="1:58" x14ac:dyDescent="0.2">
      <c r="A38" s="52">
        <v>34</v>
      </c>
      <c r="B38" s="2">
        <v>1.0069999999999999</v>
      </c>
      <c r="C38" s="2">
        <v>0.98699999999999999</v>
      </c>
      <c r="D38" s="2">
        <v>0.98899999999999999</v>
      </c>
      <c r="E38" s="2">
        <v>0.98499999999999999</v>
      </c>
      <c r="F38" s="2">
        <v>1.0429999999999999</v>
      </c>
      <c r="G38" s="2">
        <v>1.004</v>
      </c>
      <c r="H38" s="2">
        <v>1.016</v>
      </c>
      <c r="I38" s="2">
        <v>1.006</v>
      </c>
      <c r="J38" s="2">
        <v>1.054</v>
      </c>
      <c r="K38" s="2">
        <v>1.032</v>
      </c>
      <c r="L38" s="2">
        <v>1.014</v>
      </c>
      <c r="M38" s="2">
        <v>0.99399999999999999</v>
      </c>
      <c r="N38" s="2">
        <v>0.96699999999999997</v>
      </c>
      <c r="O38" s="2">
        <v>0.98799999999999999</v>
      </c>
      <c r="P38" s="2">
        <v>1.01</v>
      </c>
      <c r="Q38" s="2">
        <v>1.026</v>
      </c>
      <c r="R38" s="2">
        <v>0.99299999999999999</v>
      </c>
      <c r="S38" s="2">
        <v>0.99399999999999999</v>
      </c>
      <c r="T38" s="2">
        <v>0.96799999999999997</v>
      </c>
      <c r="U38" s="2">
        <v>1.002</v>
      </c>
      <c r="V38" s="53"/>
      <c r="X38" s="19">
        <f t="shared" si="3"/>
        <v>23</v>
      </c>
      <c r="Y38" s="24">
        <f t="shared" si="1"/>
        <v>1.0039499999999999</v>
      </c>
      <c r="Z38" s="2">
        <f t="shared" si="2"/>
        <v>10</v>
      </c>
      <c r="AH38" s="52">
        <v>16</v>
      </c>
      <c r="AI38" s="2">
        <v>0.99299999999999999</v>
      </c>
      <c r="AJ38" s="2">
        <v>1.004</v>
      </c>
      <c r="AK38" s="2">
        <v>0.995</v>
      </c>
      <c r="AL38" s="2">
        <v>1.024</v>
      </c>
      <c r="AM38" s="2">
        <v>1.0129999999999999</v>
      </c>
      <c r="AN38" s="2">
        <v>1.006</v>
      </c>
      <c r="AO38" s="2">
        <v>1.0329999999999999</v>
      </c>
      <c r="AP38" s="2">
        <v>0.999</v>
      </c>
      <c r="AQ38" s="2">
        <v>1.0029999999999999</v>
      </c>
      <c r="AR38" s="2">
        <v>0.98699999999999999</v>
      </c>
      <c r="AS38" s="2">
        <v>0.96599999999999997</v>
      </c>
      <c r="AT38" s="2">
        <v>1.012</v>
      </c>
      <c r="AU38" s="2">
        <v>1.0149999999999999</v>
      </c>
      <c r="AV38" s="2">
        <v>1.0169999999999999</v>
      </c>
      <c r="AW38" s="2">
        <v>0.98199999999999998</v>
      </c>
      <c r="AX38" s="2">
        <v>0.97699999999999998</v>
      </c>
      <c r="AY38" s="2">
        <v>0.97699999999999998</v>
      </c>
      <c r="AZ38" s="2">
        <v>1.002</v>
      </c>
      <c r="BA38" s="2">
        <v>0.99</v>
      </c>
      <c r="BB38" s="2">
        <v>0.96799999999999997</v>
      </c>
      <c r="BC38" s="19">
        <v>48</v>
      </c>
      <c r="BD38" s="24">
        <v>0.99814999999999987</v>
      </c>
      <c r="BE38" s="2">
        <v>34</v>
      </c>
      <c r="BF38" s="24"/>
    </row>
    <row r="39" spans="1:58" x14ac:dyDescent="0.2">
      <c r="A39" s="52">
        <v>35</v>
      </c>
      <c r="B39" s="2">
        <v>1</v>
      </c>
      <c r="C39" s="2">
        <v>1.0209999999999999</v>
      </c>
      <c r="D39" s="2">
        <v>0.99299999999999999</v>
      </c>
      <c r="E39" s="2">
        <v>0.999</v>
      </c>
      <c r="F39" s="2">
        <v>1.002</v>
      </c>
      <c r="G39" s="2">
        <v>1.0089999999999999</v>
      </c>
      <c r="H39" s="2">
        <v>0.97499999999999998</v>
      </c>
      <c r="I39" s="2">
        <v>1.0580000000000001</v>
      </c>
      <c r="J39" s="2">
        <v>0.97199999999999998</v>
      </c>
      <c r="K39" s="2">
        <v>0.99299999999999999</v>
      </c>
      <c r="L39" s="2">
        <v>0.997</v>
      </c>
      <c r="M39" s="2">
        <v>1.0149999999999999</v>
      </c>
      <c r="N39" s="2">
        <v>0.98199999999999998</v>
      </c>
      <c r="O39" s="2">
        <v>1.0249999999999999</v>
      </c>
      <c r="P39" s="2">
        <v>1.036</v>
      </c>
      <c r="Q39" s="2">
        <v>0.97199999999999998</v>
      </c>
      <c r="R39" s="2">
        <v>0.98799999999999999</v>
      </c>
      <c r="S39" s="2">
        <v>0.99399999999999999</v>
      </c>
      <c r="T39" s="2">
        <v>1.034</v>
      </c>
      <c r="U39" s="2">
        <v>0.98199999999999998</v>
      </c>
      <c r="V39" s="53"/>
      <c r="X39" s="19">
        <f t="shared" si="3"/>
        <v>45</v>
      </c>
      <c r="Y39" s="24">
        <f t="shared" si="1"/>
        <v>1.0023499999999999</v>
      </c>
      <c r="Z39" s="2">
        <f t="shared" si="2"/>
        <v>15</v>
      </c>
      <c r="AH39" s="52">
        <v>47</v>
      </c>
      <c r="AI39" s="2">
        <v>1.004</v>
      </c>
      <c r="AJ39" s="2">
        <v>1.0149999999999999</v>
      </c>
      <c r="AK39" s="2">
        <v>1.0249999999999999</v>
      </c>
      <c r="AL39" s="2">
        <v>0.98899999999999999</v>
      </c>
      <c r="AM39" s="2">
        <v>0.97799999999999998</v>
      </c>
      <c r="AN39" s="2">
        <v>0.97799999999999998</v>
      </c>
      <c r="AO39" s="2">
        <v>1.0249999999999999</v>
      </c>
      <c r="AP39" s="2">
        <v>0.98199999999999998</v>
      </c>
      <c r="AQ39" s="2">
        <v>1.0009999999999999</v>
      </c>
      <c r="AR39" s="2">
        <v>1.0149999999999999</v>
      </c>
      <c r="AS39" s="2">
        <v>0.97799999999999998</v>
      </c>
      <c r="AT39" s="2">
        <v>1.0209999999999999</v>
      </c>
      <c r="AU39" s="2">
        <v>0.995</v>
      </c>
      <c r="AV39" s="2">
        <v>1</v>
      </c>
      <c r="AW39" s="2">
        <v>1.0069999999999999</v>
      </c>
      <c r="AX39" s="2">
        <v>1.0029999999999999</v>
      </c>
      <c r="AY39" s="2">
        <v>0.97299999999999998</v>
      </c>
      <c r="AZ39" s="2">
        <v>1.012</v>
      </c>
      <c r="BA39" s="2">
        <v>0.996</v>
      </c>
      <c r="BB39" s="2">
        <v>0.96599999999999997</v>
      </c>
      <c r="BC39" s="19">
        <v>49</v>
      </c>
      <c r="BD39" s="24">
        <v>0.99814999999999987</v>
      </c>
      <c r="BE39" s="2">
        <v>34</v>
      </c>
      <c r="BF39" s="24"/>
    </row>
    <row r="40" spans="1:58" x14ac:dyDescent="0.2">
      <c r="A40" s="52">
        <v>36</v>
      </c>
      <c r="B40" s="2">
        <v>0.998</v>
      </c>
      <c r="C40" s="2">
        <v>0.98</v>
      </c>
      <c r="D40" s="2">
        <v>1.02</v>
      </c>
      <c r="E40" s="2">
        <v>0.997</v>
      </c>
      <c r="F40" s="2">
        <v>0.99299999999999999</v>
      </c>
      <c r="G40" s="2">
        <v>0.98899999999999999</v>
      </c>
      <c r="H40" s="2">
        <v>1.0289999999999999</v>
      </c>
      <c r="I40" s="2">
        <v>0.94699999999999995</v>
      </c>
      <c r="J40" s="2">
        <v>1.026</v>
      </c>
      <c r="K40" s="2">
        <v>1.0049999999999999</v>
      </c>
      <c r="L40" s="2">
        <v>1.004</v>
      </c>
      <c r="M40" s="2">
        <v>0.98199999999999998</v>
      </c>
      <c r="N40" s="2">
        <v>1.016</v>
      </c>
      <c r="O40" s="2">
        <v>0.97699999999999998</v>
      </c>
      <c r="P40" s="2">
        <v>0.96699999999999997</v>
      </c>
      <c r="Q40" s="2">
        <v>1.0229999999999999</v>
      </c>
      <c r="R40" s="2">
        <v>1.0129999999999999</v>
      </c>
      <c r="S40" s="2">
        <v>1.01</v>
      </c>
      <c r="T40" s="2">
        <v>0.96799999999999997</v>
      </c>
      <c r="U40" s="2">
        <v>1.018</v>
      </c>
      <c r="V40" s="53"/>
      <c r="X40" s="19">
        <f t="shared" si="3"/>
        <v>8</v>
      </c>
      <c r="Y40" s="24">
        <f t="shared" si="1"/>
        <v>0.99810000000000021</v>
      </c>
      <c r="Z40" s="2">
        <f t="shared" si="2"/>
        <v>36</v>
      </c>
      <c r="AH40" s="52">
        <v>36</v>
      </c>
      <c r="AI40" s="2">
        <v>0.998</v>
      </c>
      <c r="AJ40" s="2">
        <v>0.98</v>
      </c>
      <c r="AK40" s="2">
        <v>1.02</v>
      </c>
      <c r="AL40" s="2">
        <v>0.997</v>
      </c>
      <c r="AM40" s="2">
        <v>0.99299999999999999</v>
      </c>
      <c r="AN40" s="2">
        <v>0.98899999999999999</v>
      </c>
      <c r="AO40" s="2">
        <v>1.0289999999999999</v>
      </c>
      <c r="AP40" s="2">
        <v>0.94699999999999995</v>
      </c>
      <c r="AQ40" s="2">
        <v>1.026</v>
      </c>
      <c r="AR40" s="2">
        <v>1.0049999999999999</v>
      </c>
      <c r="AS40" s="2">
        <v>1.004</v>
      </c>
      <c r="AT40" s="2">
        <v>0.98199999999999998</v>
      </c>
      <c r="AU40" s="2">
        <v>1.016</v>
      </c>
      <c r="AV40" s="2">
        <v>0.97699999999999998</v>
      </c>
      <c r="AW40" s="2">
        <v>0.96699999999999997</v>
      </c>
      <c r="AX40" s="2">
        <v>1.0229999999999999</v>
      </c>
      <c r="AY40" s="2">
        <v>1.0129999999999999</v>
      </c>
      <c r="AZ40" s="2">
        <v>1.01</v>
      </c>
      <c r="BA40" s="2">
        <v>0.96799999999999997</v>
      </c>
      <c r="BB40" s="2">
        <v>1.018</v>
      </c>
      <c r="BC40" s="19">
        <v>8</v>
      </c>
      <c r="BD40" s="24">
        <v>0.99810000000000021</v>
      </c>
      <c r="BE40" s="2">
        <v>36</v>
      </c>
      <c r="BF40" s="24"/>
    </row>
    <row r="41" spans="1:58" x14ac:dyDescent="0.2">
      <c r="A41" s="52">
        <v>37</v>
      </c>
      <c r="B41" s="2">
        <v>1.044</v>
      </c>
      <c r="C41" s="2">
        <v>0.99199999999999999</v>
      </c>
      <c r="D41" s="2">
        <v>1.01</v>
      </c>
      <c r="E41" s="2">
        <v>1.0069999999999999</v>
      </c>
      <c r="F41" s="2">
        <v>1.0309999999999999</v>
      </c>
      <c r="G41" s="2">
        <v>0.97599999999999998</v>
      </c>
      <c r="H41" s="2">
        <v>0.99</v>
      </c>
      <c r="I41" s="2">
        <v>0.96699999999999997</v>
      </c>
      <c r="J41" s="2">
        <v>0.95499999999999996</v>
      </c>
      <c r="K41" s="2">
        <v>1.0069999999999999</v>
      </c>
      <c r="L41" s="2">
        <v>1.0109999999999999</v>
      </c>
      <c r="M41" s="2">
        <v>0.98899999999999999</v>
      </c>
      <c r="N41" s="2">
        <v>1.008</v>
      </c>
      <c r="O41" s="2">
        <v>1</v>
      </c>
      <c r="P41" s="2">
        <v>0.97099999999999997</v>
      </c>
      <c r="Q41" s="2">
        <v>1.01</v>
      </c>
      <c r="R41" s="2">
        <v>1.004</v>
      </c>
      <c r="S41" s="2">
        <v>0.98499999999999999</v>
      </c>
      <c r="T41" s="2">
        <v>1.0029999999999999</v>
      </c>
      <c r="U41" s="2">
        <v>1.0049999999999999</v>
      </c>
      <c r="V41" s="53"/>
      <c r="X41" s="19">
        <f t="shared" si="3"/>
        <v>16</v>
      </c>
      <c r="Y41" s="24">
        <f t="shared" si="1"/>
        <v>0.99824999999999986</v>
      </c>
      <c r="Z41" s="2">
        <f t="shared" si="2"/>
        <v>32</v>
      </c>
      <c r="AH41" s="52">
        <v>17</v>
      </c>
      <c r="AI41" s="2">
        <v>0.98599999999999999</v>
      </c>
      <c r="AJ41" s="2">
        <v>1.034</v>
      </c>
      <c r="AK41" s="2">
        <v>1.0069999999999999</v>
      </c>
      <c r="AL41" s="2">
        <v>0.995</v>
      </c>
      <c r="AM41" s="2">
        <v>0.95899999999999996</v>
      </c>
      <c r="AN41" s="2">
        <v>1.012</v>
      </c>
      <c r="AO41" s="2">
        <v>1.0029999999999999</v>
      </c>
      <c r="AP41" s="2">
        <v>0.997</v>
      </c>
      <c r="AQ41" s="2">
        <v>0.97799999999999998</v>
      </c>
      <c r="AR41" s="2">
        <v>0.99099999999999999</v>
      </c>
      <c r="AS41" s="2">
        <v>1.016</v>
      </c>
      <c r="AT41" s="2">
        <v>1.0329999999999999</v>
      </c>
      <c r="AU41" s="2">
        <v>1.046</v>
      </c>
      <c r="AV41" s="2">
        <v>0.99099999999999999</v>
      </c>
      <c r="AW41" s="2">
        <v>1.0109999999999999</v>
      </c>
      <c r="AX41" s="2">
        <v>0.998</v>
      </c>
      <c r="AY41" s="2">
        <v>0.95399999999999996</v>
      </c>
      <c r="AZ41" s="2">
        <v>0.95499999999999996</v>
      </c>
      <c r="BA41" s="2">
        <v>0.99099999999999999</v>
      </c>
      <c r="BB41" s="2">
        <v>1.004</v>
      </c>
      <c r="BC41" s="19">
        <v>17</v>
      </c>
      <c r="BD41" s="24">
        <v>0.99804999999999988</v>
      </c>
      <c r="BE41" s="2">
        <v>37</v>
      </c>
      <c r="BF41" s="24"/>
    </row>
    <row r="42" spans="1:58" x14ac:dyDescent="0.2">
      <c r="A42" s="52">
        <v>38</v>
      </c>
      <c r="B42" s="2">
        <v>0.95399999999999996</v>
      </c>
      <c r="C42" s="2">
        <v>1.004</v>
      </c>
      <c r="D42" s="2">
        <v>0.99</v>
      </c>
      <c r="E42" s="2">
        <v>0.998</v>
      </c>
      <c r="F42" s="2">
        <v>0.96599999999999997</v>
      </c>
      <c r="G42" s="2">
        <v>1.0229999999999999</v>
      </c>
      <c r="H42" s="2">
        <v>1.008</v>
      </c>
      <c r="I42" s="2">
        <v>1.032</v>
      </c>
      <c r="J42" s="2">
        <v>1.0409999999999999</v>
      </c>
      <c r="K42" s="2">
        <v>0.99399999999999999</v>
      </c>
      <c r="L42" s="2">
        <v>0.98699999999999999</v>
      </c>
      <c r="M42" s="2">
        <v>1.012</v>
      </c>
      <c r="N42" s="2">
        <v>0.98699999999999999</v>
      </c>
      <c r="O42" s="2">
        <v>0.999</v>
      </c>
      <c r="P42" s="2">
        <v>1.0309999999999999</v>
      </c>
      <c r="Q42" s="2">
        <v>0.98499999999999999</v>
      </c>
      <c r="R42" s="2">
        <v>0.99099999999999999</v>
      </c>
      <c r="S42" s="2">
        <v>1.01</v>
      </c>
      <c r="T42" s="2">
        <v>0.998</v>
      </c>
      <c r="U42" s="2">
        <v>0.99399999999999999</v>
      </c>
      <c r="V42" s="53"/>
      <c r="X42" s="19">
        <f t="shared" si="3"/>
        <v>33</v>
      </c>
      <c r="Y42" s="24">
        <f t="shared" si="1"/>
        <v>1.0002000000000002</v>
      </c>
      <c r="Z42" s="2">
        <f t="shared" si="2"/>
        <v>24</v>
      </c>
      <c r="AH42" s="52">
        <v>11</v>
      </c>
      <c r="AI42" s="2">
        <v>1.03</v>
      </c>
      <c r="AJ42" s="2">
        <v>0.99199999999999999</v>
      </c>
      <c r="AK42" s="2">
        <v>0.997</v>
      </c>
      <c r="AL42" s="2">
        <v>1.0189999999999999</v>
      </c>
      <c r="AM42" s="2">
        <v>0.96099999999999997</v>
      </c>
      <c r="AN42" s="2">
        <v>0.97799999999999998</v>
      </c>
      <c r="AO42" s="2">
        <v>0.98699999999999999</v>
      </c>
      <c r="AP42" s="2">
        <v>1.0249999999999999</v>
      </c>
      <c r="AQ42" s="2">
        <v>0.98699999999999999</v>
      </c>
      <c r="AR42" s="2">
        <v>1.026</v>
      </c>
      <c r="AS42" s="2">
        <v>1.018</v>
      </c>
      <c r="AT42" s="2">
        <v>0.97899999999999998</v>
      </c>
      <c r="AU42" s="2">
        <v>1.014</v>
      </c>
      <c r="AV42" s="2">
        <v>0.99</v>
      </c>
      <c r="AW42" s="2">
        <v>0.97599999999999998</v>
      </c>
      <c r="AX42" s="2">
        <v>0.99099999999999999</v>
      </c>
      <c r="AY42" s="2">
        <v>0.98399999999999999</v>
      </c>
      <c r="AZ42" s="2">
        <v>1.0209999999999999</v>
      </c>
      <c r="BA42" s="2">
        <v>1.0029999999999999</v>
      </c>
      <c r="BB42" s="2">
        <v>0.97299999999999998</v>
      </c>
      <c r="BC42" s="19">
        <v>47</v>
      </c>
      <c r="BD42" s="24">
        <v>0.99755000000000005</v>
      </c>
      <c r="BE42" s="2">
        <v>38</v>
      </c>
      <c r="BF42" s="24"/>
    </row>
    <row r="43" spans="1:58" x14ac:dyDescent="0.2">
      <c r="A43" s="52">
        <v>39</v>
      </c>
      <c r="B43" s="2">
        <v>1.0309999999999999</v>
      </c>
      <c r="C43" s="2">
        <v>1.0429999999999999</v>
      </c>
      <c r="D43" s="2">
        <v>1.0269999999999999</v>
      </c>
      <c r="E43" s="2">
        <v>1.04</v>
      </c>
      <c r="F43" s="2">
        <v>1.0149999999999999</v>
      </c>
      <c r="G43" s="2">
        <v>1.012</v>
      </c>
      <c r="H43" s="2">
        <v>0.98399999999999999</v>
      </c>
      <c r="I43" s="2">
        <v>0.99299999999999999</v>
      </c>
      <c r="J43" s="2">
        <v>1.036</v>
      </c>
      <c r="K43" s="2">
        <v>0.97</v>
      </c>
      <c r="L43" s="2">
        <v>1.0269999999999999</v>
      </c>
      <c r="M43" s="2">
        <v>1.016</v>
      </c>
      <c r="N43" s="2">
        <v>0.95899999999999996</v>
      </c>
      <c r="O43" s="2">
        <v>0.98499999999999999</v>
      </c>
      <c r="P43" s="2">
        <v>0.98199999999999998</v>
      </c>
      <c r="Q43" s="2">
        <v>0.98299999999999998</v>
      </c>
      <c r="R43" s="2">
        <v>0.98599999999999999</v>
      </c>
      <c r="S43" s="2">
        <v>1.0169999999999999</v>
      </c>
      <c r="T43" s="2">
        <v>1.014</v>
      </c>
      <c r="U43" s="2">
        <v>1.004</v>
      </c>
      <c r="V43" s="53"/>
      <c r="X43" s="19">
        <f t="shared" si="3"/>
        <v>17</v>
      </c>
      <c r="Y43" s="24">
        <f t="shared" si="1"/>
        <v>1.0062</v>
      </c>
      <c r="Z43" s="2">
        <f t="shared" si="2"/>
        <v>4</v>
      </c>
      <c r="AH43" s="52">
        <v>21</v>
      </c>
      <c r="AI43" s="2">
        <v>1.034</v>
      </c>
      <c r="AJ43" s="2">
        <v>0.99399999999999999</v>
      </c>
      <c r="AK43" s="2">
        <v>0.97599999999999998</v>
      </c>
      <c r="AL43" s="2">
        <v>1.01</v>
      </c>
      <c r="AM43" s="2">
        <v>1.004</v>
      </c>
      <c r="AN43" s="2">
        <v>1.014</v>
      </c>
      <c r="AO43" s="2">
        <v>1.044</v>
      </c>
      <c r="AP43" s="2">
        <v>1.0049999999999999</v>
      </c>
      <c r="AQ43" s="2">
        <v>0.97199999999999998</v>
      </c>
      <c r="AR43" s="2">
        <v>1.004</v>
      </c>
      <c r="AS43" s="2">
        <v>0.996</v>
      </c>
      <c r="AT43" s="2">
        <v>0.98099999999999998</v>
      </c>
      <c r="AU43" s="2">
        <v>0.96699999999999997</v>
      </c>
      <c r="AV43" s="2">
        <v>0.97899999999999998</v>
      </c>
      <c r="AW43" s="2">
        <v>0.98099999999999998</v>
      </c>
      <c r="AX43" s="2">
        <v>0.998</v>
      </c>
      <c r="AY43" s="2">
        <v>1.024</v>
      </c>
      <c r="AZ43" s="2">
        <v>0.94699999999999995</v>
      </c>
      <c r="BA43" s="2">
        <v>1.01</v>
      </c>
      <c r="BB43" s="2">
        <v>1.0089999999999999</v>
      </c>
      <c r="BC43" s="19">
        <v>13</v>
      </c>
      <c r="BD43" s="24">
        <v>0.99744999999999995</v>
      </c>
      <c r="BE43" s="2">
        <v>39</v>
      </c>
      <c r="BF43" s="24"/>
    </row>
    <row r="44" spans="1:58" x14ac:dyDescent="0.2">
      <c r="A44" s="52">
        <v>40</v>
      </c>
      <c r="B44" s="2">
        <v>0.97099999999999997</v>
      </c>
      <c r="C44" s="2">
        <v>0.95699999999999996</v>
      </c>
      <c r="D44" s="2">
        <v>0.97</v>
      </c>
      <c r="E44" s="2">
        <v>0.96299999999999997</v>
      </c>
      <c r="F44" s="2">
        <v>0.98499999999999999</v>
      </c>
      <c r="G44" s="2">
        <v>0.98399999999999999</v>
      </c>
      <c r="H44" s="2">
        <v>1.0149999999999999</v>
      </c>
      <c r="I44" s="2">
        <v>1.0049999999999999</v>
      </c>
      <c r="J44" s="2">
        <v>0.96599999999999997</v>
      </c>
      <c r="K44" s="2">
        <v>1.0309999999999999</v>
      </c>
      <c r="L44" s="2">
        <v>0.97499999999999998</v>
      </c>
      <c r="M44" s="2">
        <v>0.98899999999999999</v>
      </c>
      <c r="N44" s="2">
        <v>1.0389999999999999</v>
      </c>
      <c r="O44" s="2">
        <v>1.0189999999999999</v>
      </c>
      <c r="P44" s="2">
        <v>1.0169999999999999</v>
      </c>
      <c r="Q44" s="2">
        <v>1.014</v>
      </c>
      <c r="R44" s="2">
        <v>1.012</v>
      </c>
      <c r="S44" s="2">
        <v>0.99</v>
      </c>
      <c r="T44" s="2">
        <v>0.98199999999999998</v>
      </c>
      <c r="U44" s="2">
        <v>0.996</v>
      </c>
      <c r="V44" s="53"/>
      <c r="X44" s="19">
        <f t="shared" si="3"/>
        <v>31</v>
      </c>
      <c r="Y44" s="24">
        <f t="shared" si="1"/>
        <v>0.99399999999999977</v>
      </c>
      <c r="Z44" s="2">
        <f t="shared" si="2"/>
        <v>46</v>
      </c>
      <c r="AH44" s="52">
        <v>2</v>
      </c>
      <c r="AI44" s="2">
        <v>0.99199999999999999</v>
      </c>
      <c r="AJ44" s="2">
        <v>0.95899999999999996</v>
      </c>
      <c r="AK44" s="2">
        <v>1.0029999999999999</v>
      </c>
      <c r="AL44" s="2">
        <v>1.02</v>
      </c>
      <c r="AM44" s="2">
        <v>1.034</v>
      </c>
      <c r="AN44" s="2">
        <v>0.95399999999999996</v>
      </c>
      <c r="AO44" s="2">
        <v>0.97599999999999998</v>
      </c>
      <c r="AP44" s="2">
        <v>0.98499999999999999</v>
      </c>
      <c r="AQ44" s="2">
        <v>1.0349999999999999</v>
      </c>
      <c r="AR44" s="2">
        <v>0.99099999999999999</v>
      </c>
      <c r="AS44" s="2">
        <v>1.0049999999999999</v>
      </c>
      <c r="AT44" s="2">
        <v>0.99399999999999999</v>
      </c>
      <c r="AU44" s="2">
        <v>0.97499999999999998</v>
      </c>
      <c r="AV44" s="2">
        <v>0.99</v>
      </c>
      <c r="AW44" s="2">
        <v>1.01</v>
      </c>
      <c r="AX44" s="2">
        <v>0.97599999999999998</v>
      </c>
      <c r="AY44" s="2">
        <v>1.0069999999999999</v>
      </c>
      <c r="AZ44" s="2">
        <v>1.056</v>
      </c>
      <c r="BA44" s="2">
        <v>1.0109999999999999</v>
      </c>
      <c r="BB44" s="2">
        <v>0.96099999999999997</v>
      </c>
      <c r="BC44" s="19">
        <v>50</v>
      </c>
      <c r="BD44" s="24">
        <v>0.99670000000000003</v>
      </c>
      <c r="BE44" s="2">
        <v>40</v>
      </c>
      <c r="BF44" s="24"/>
    </row>
    <row r="45" spans="1:58" x14ac:dyDescent="0.2">
      <c r="A45" s="52">
        <v>41</v>
      </c>
      <c r="B45" s="2">
        <v>1.0149999999999999</v>
      </c>
      <c r="C45" s="2">
        <v>1.016</v>
      </c>
      <c r="D45" s="2">
        <v>1.0249999999999999</v>
      </c>
      <c r="E45" s="2">
        <v>1.002</v>
      </c>
      <c r="F45" s="2">
        <v>1.0129999999999999</v>
      </c>
      <c r="G45" s="2">
        <v>0.995</v>
      </c>
      <c r="H45" s="2">
        <v>0.995</v>
      </c>
      <c r="I45" s="2">
        <v>1.022</v>
      </c>
      <c r="J45" s="2">
        <v>0.96</v>
      </c>
      <c r="K45" s="2">
        <v>0.99199999999999999</v>
      </c>
      <c r="L45" s="2">
        <v>0.997</v>
      </c>
      <c r="M45" s="2">
        <v>1.014</v>
      </c>
      <c r="N45" s="2">
        <v>1.0309999999999999</v>
      </c>
      <c r="O45" s="2">
        <v>0.98699999999999999</v>
      </c>
      <c r="P45" s="2">
        <v>0.99099999999999999</v>
      </c>
      <c r="Q45" s="2">
        <v>0.99199999999999999</v>
      </c>
      <c r="R45" s="2">
        <v>0.97599999999999998</v>
      </c>
      <c r="S45" s="2">
        <v>0.97699999999999998</v>
      </c>
      <c r="T45" s="2">
        <v>0.96299999999999997</v>
      </c>
      <c r="U45" s="2">
        <v>1.0029999999999999</v>
      </c>
      <c r="V45" s="53"/>
      <c r="X45" s="19">
        <f t="shared" si="3"/>
        <v>21</v>
      </c>
      <c r="Y45" s="24">
        <f t="shared" si="1"/>
        <v>0.99830000000000008</v>
      </c>
      <c r="Z45" s="2">
        <f t="shared" si="2"/>
        <v>31</v>
      </c>
      <c r="AH45" s="52">
        <v>33</v>
      </c>
      <c r="AI45" s="2">
        <v>0.98799999999999999</v>
      </c>
      <c r="AJ45" s="2">
        <v>1.006</v>
      </c>
      <c r="AK45" s="2">
        <v>1.0149999999999999</v>
      </c>
      <c r="AL45" s="2">
        <v>1.01</v>
      </c>
      <c r="AM45" s="2">
        <v>0.95799999999999996</v>
      </c>
      <c r="AN45" s="2">
        <v>0.99299999999999999</v>
      </c>
      <c r="AO45" s="2">
        <v>0.98699999999999999</v>
      </c>
      <c r="AP45" s="2">
        <v>0.99099999999999999</v>
      </c>
      <c r="AQ45" s="2">
        <v>0.94899999999999995</v>
      </c>
      <c r="AR45" s="2">
        <v>0.97199999999999998</v>
      </c>
      <c r="AS45" s="2">
        <v>0.99099999999999999</v>
      </c>
      <c r="AT45" s="2">
        <v>1.0029999999999999</v>
      </c>
      <c r="AU45" s="2">
        <v>1.036</v>
      </c>
      <c r="AV45" s="2">
        <v>1.01</v>
      </c>
      <c r="AW45" s="2">
        <v>0.99199999999999999</v>
      </c>
      <c r="AX45" s="2">
        <v>0.97299999999999998</v>
      </c>
      <c r="AY45" s="2">
        <v>1.0089999999999999</v>
      </c>
      <c r="AZ45" s="2">
        <v>1.004</v>
      </c>
      <c r="BA45" s="2">
        <v>1.0369999999999999</v>
      </c>
      <c r="BB45" s="2">
        <v>0.999</v>
      </c>
      <c r="BC45" s="19">
        <v>26</v>
      </c>
      <c r="BD45" s="24">
        <v>0.99614999999999987</v>
      </c>
      <c r="BE45" s="2">
        <v>41</v>
      </c>
      <c r="BF45" s="24"/>
    </row>
    <row r="46" spans="1:58" x14ac:dyDescent="0.2">
      <c r="A46" s="52">
        <v>42</v>
      </c>
      <c r="B46" s="2">
        <v>0.98299999999999998</v>
      </c>
      <c r="C46" s="2">
        <v>0.98299999999999998</v>
      </c>
      <c r="D46" s="2">
        <v>0.97599999999999998</v>
      </c>
      <c r="E46" s="2">
        <v>1.008</v>
      </c>
      <c r="F46" s="2">
        <v>0.97899999999999998</v>
      </c>
      <c r="G46" s="2">
        <v>1.0029999999999999</v>
      </c>
      <c r="H46" s="2">
        <v>1.0029999999999999</v>
      </c>
      <c r="I46" s="2">
        <v>0.97599999999999998</v>
      </c>
      <c r="J46" s="2">
        <v>1.0389999999999999</v>
      </c>
      <c r="K46" s="2">
        <v>1.006</v>
      </c>
      <c r="L46" s="2">
        <v>1.0009999999999999</v>
      </c>
      <c r="M46" s="2">
        <v>0.98299999999999998</v>
      </c>
      <c r="N46" s="2">
        <v>0.97399999999999998</v>
      </c>
      <c r="O46" s="2">
        <v>1.018</v>
      </c>
      <c r="P46" s="2">
        <v>1.006</v>
      </c>
      <c r="Q46" s="2">
        <v>1.01</v>
      </c>
      <c r="R46" s="2">
        <v>1.022</v>
      </c>
      <c r="S46" s="2">
        <v>1.0209999999999999</v>
      </c>
      <c r="T46" s="2">
        <v>1.04</v>
      </c>
      <c r="U46" s="2">
        <v>0.997</v>
      </c>
      <c r="V46" s="53"/>
      <c r="X46" s="19">
        <f t="shared" si="3"/>
        <v>29</v>
      </c>
      <c r="Y46" s="24">
        <f t="shared" si="1"/>
        <v>1.0014000000000001</v>
      </c>
      <c r="Z46" s="2">
        <f t="shared" si="2"/>
        <v>17</v>
      </c>
      <c r="AH46" s="52">
        <v>19</v>
      </c>
      <c r="AI46" s="2">
        <v>0.97199999999999998</v>
      </c>
      <c r="AJ46" s="2">
        <v>0.996</v>
      </c>
      <c r="AK46" s="2">
        <v>0.97499999999999998</v>
      </c>
      <c r="AL46" s="2">
        <v>0.998</v>
      </c>
      <c r="AM46" s="2">
        <v>1.0529999999999999</v>
      </c>
      <c r="AN46" s="2">
        <v>1.0109999999999999</v>
      </c>
      <c r="AO46" s="2">
        <v>0.98699999999999999</v>
      </c>
      <c r="AP46" s="2">
        <v>1.0109999999999999</v>
      </c>
      <c r="AQ46" s="2">
        <v>0.97</v>
      </c>
      <c r="AR46" s="2">
        <v>0.98499999999999999</v>
      </c>
      <c r="AS46" s="2">
        <v>0.98499999999999999</v>
      </c>
      <c r="AT46" s="2">
        <v>0.98299999999999998</v>
      </c>
      <c r="AU46" s="2">
        <v>1.0169999999999999</v>
      </c>
      <c r="AV46" s="2">
        <v>1</v>
      </c>
      <c r="AW46" s="2">
        <v>0.96899999999999997</v>
      </c>
      <c r="AX46" s="2">
        <v>1.004</v>
      </c>
      <c r="AY46" s="2">
        <v>0.96099999999999997</v>
      </c>
      <c r="AZ46" s="2">
        <v>1.0129999999999999</v>
      </c>
      <c r="BA46" s="2">
        <v>1.038</v>
      </c>
      <c r="BB46" s="2">
        <v>0.98899999999999999</v>
      </c>
      <c r="BC46" s="19">
        <v>36</v>
      </c>
      <c r="BD46" s="24">
        <v>0.99585000000000012</v>
      </c>
      <c r="BE46" s="2">
        <v>42</v>
      </c>
      <c r="BF46" s="24"/>
    </row>
    <row r="47" spans="1:58" x14ac:dyDescent="0.2">
      <c r="A47" s="52">
        <v>43</v>
      </c>
      <c r="B47" s="2">
        <v>0.98799999999999999</v>
      </c>
      <c r="C47" s="2">
        <v>0.96399999999999997</v>
      </c>
      <c r="D47" s="2">
        <v>0.98899999999999999</v>
      </c>
      <c r="E47" s="2">
        <v>1.0109999999999999</v>
      </c>
      <c r="F47" s="2">
        <v>0.98499999999999999</v>
      </c>
      <c r="G47" s="2">
        <v>1.0249999999999999</v>
      </c>
      <c r="H47" s="2">
        <v>1.0229999999999999</v>
      </c>
      <c r="I47" s="2">
        <v>1.0189999999999999</v>
      </c>
      <c r="J47" s="2">
        <v>1.004</v>
      </c>
      <c r="K47" s="2">
        <v>1.0289999999999999</v>
      </c>
      <c r="L47" s="2">
        <v>1</v>
      </c>
      <c r="M47" s="2">
        <v>1.0089999999999999</v>
      </c>
      <c r="N47" s="2">
        <v>1.016</v>
      </c>
      <c r="O47" s="2">
        <v>1.0229999999999999</v>
      </c>
      <c r="P47" s="2">
        <v>0.97899999999999998</v>
      </c>
      <c r="Q47" s="2">
        <v>1.006</v>
      </c>
      <c r="R47" s="2">
        <v>1.0249999999999999</v>
      </c>
      <c r="S47" s="2">
        <v>1.03</v>
      </c>
      <c r="T47" s="2">
        <v>0.98299999999999998</v>
      </c>
      <c r="U47" s="2">
        <v>1.004</v>
      </c>
      <c r="V47" s="53"/>
      <c r="X47" s="19">
        <f t="shared" si="3"/>
        <v>17</v>
      </c>
      <c r="Y47" s="24">
        <f t="shared" si="1"/>
        <v>1.0055999999999998</v>
      </c>
      <c r="Z47" s="2">
        <f t="shared" si="2"/>
        <v>7</v>
      </c>
      <c r="AH47" s="52">
        <v>44</v>
      </c>
      <c r="AI47" s="2">
        <v>1.008</v>
      </c>
      <c r="AJ47" s="2">
        <v>1.034</v>
      </c>
      <c r="AK47" s="2">
        <v>1.004</v>
      </c>
      <c r="AL47" s="2">
        <v>0.98499999999999999</v>
      </c>
      <c r="AM47" s="2">
        <v>1.0229999999999999</v>
      </c>
      <c r="AN47" s="2">
        <v>0.97799999999999998</v>
      </c>
      <c r="AO47" s="2">
        <v>0.97199999999999998</v>
      </c>
      <c r="AP47" s="2">
        <v>0.98899999999999999</v>
      </c>
      <c r="AQ47" s="2">
        <v>0.996</v>
      </c>
      <c r="AR47" s="2">
        <v>0.97299999999999998</v>
      </c>
      <c r="AS47" s="2">
        <v>1.002</v>
      </c>
      <c r="AT47" s="2">
        <v>0.99399999999999999</v>
      </c>
      <c r="AU47" s="2">
        <v>0.98099999999999998</v>
      </c>
      <c r="AV47" s="2">
        <v>0.97599999999999998</v>
      </c>
      <c r="AW47" s="2">
        <v>1.018</v>
      </c>
      <c r="AX47" s="2">
        <v>1.0029999999999999</v>
      </c>
      <c r="AY47" s="2">
        <v>0.98</v>
      </c>
      <c r="AZ47" s="2">
        <v>0.97</v>
      </c>
      <c r="BA47" s="2">
        <v>1.024</v>
      </c>
      <c r="BB47" s="2">
        <v>0.999</v>
      </c>
      <c r="BC47" s="19">
        <v>26</v>
      </c>
      <c r="BD47" s="24">
        <v>0.99544999999999995</v>
      </c>
      <c r="BE47" s="2">
        <v>43</v>
      </c>
      <c r="BF47" s="24"/>
    </row>
    <row r="48" spans="1:58" x14ac:dyDescent="0.2">
      <c r="A48" s="52">
        <v>44</v>
      </c>
      <c r="B48" s="2">
        <v>1.008</v>
      </c>
      <c r="C48" s="2">
        <v>1.034</v>
      </c>
      <c r="D48" s="2">
        <v>1.004</v>
      </c>
      <c r="E48" s="2">
        <v>0.98499999999999999</v>
      </c>
      <c r="F48" s="2">
        <v>1.0229999999999999</v>
      </c>
      <c r="G48" s="2">
        <v>0.97799999999999998</v>
      </c>
      <c r="H48" s="2">
        <v>0.97199999999999998</v>
      </c>
      <c r="I48" s="2">
        <v>0.98899999999999999</v>
      </c>
      <c r="J48" s="2">
        <v>0.996</v>
      </c>
      <c r="K48" s="2">
        <v>0.97299999999999998</v>
      </c>
      <c r="L48" s="2">
        <v>1.002</v>
      </c>
      <c r="M48" s="2">
        <v>0.99399999999999999</v>
      </c>
      <c r="N48" s="2">
        <v>0.98099999999999998</v>
      </c>
      <c r="O48" s="2">
        <v>0.97599999999999998</v>
      </c>
      <c r="P48" s="2">
        <v>1.018</v>
      </c>
      <c r="Q48" s="2">
        <v>1.0029999999999999</v>
      </c>
      <c r="R48" s="2">
        <v>0.98</v>
      </c>
      <c r="S48" s="2">
        <v>0.97</v>
      </c>
      <c r="T48" s="2">
        <v>1.024</v>
      </c>
      <c r="U48" s="2">
        <v>0.999</v>
      </c>
      <c r="V48" s="53"/>
      <c r="X48" s="19">
        <f t="shared" si="3"/>
        <v>26</v>
      </c>
      <c r="Y48" s="24">
        <f t="shared" si="1"/>
        <v>0.99544999999999995</v>
      </c>
      <c r="Z48" s="2">
        <f t="shared" si="2"/>
        <v>43</v>
      </c>
      <c r="AH48" s="52">
        <v>26</v>
      </c>
      <c r="AI48" s="2">
        <v>0.97699999999999998</v>
      </c>
      <c r="AJ48" s="2">
        <v>0.99399999999999999</v>
      </c>
      <c r="AK48" s="2">
        <v>1.014</v>
      </c>
      <c r="AL48" s="2">
        <v>0.98899999999999999</v>
      </c>
      <c r="AM48" s="2">
        <v>0.98399999999999999</v>
      </c>
      <c r="AN48" s="2">
        <v>1.032</v>
      </c>
      <c r="AO48" s="2">
        <v>0.99299999999999999</v>
      </c>
      <c r="AP48" s="2">
        <v>1.026</v>
      </c>
      <c r="AQ48" s="2">
        <v>0.97599999999999998</v>
      </c>
      <c r="AR48" s="2">
        <v>1.0249999999999999</v>
      </c>
      <c r="AS48" s="2">
        <v>0.95699999999999996</v>
      </c>
      <c r="AT48" s="2">
        <v>0.99199999999999999</v>
      </c>
      <c r="AU48" s="2">
        <v>0.98899999999999999</v>
      </c>
      <c r="AV48" s="2">
        <v>0.97499999999999998</v>
      </c>
      <c r="AW48" s="2">
        <v>1.01</v>
      </c>
      <c r="AX48" s="2">
        <v>1.0349999999999999</v>
      </c>
      <c r="AY48" s="2">
        <v>0.97799999999999998</v>
      </c>
      <c r="AZ48" s="2">
        <v>0.97099999999999997</v>
      </c>
      <c r="BA48" s="2">
        <v>0.96299999999999997</v>
      </c>
      <c r="BB48" s="2">
        <v>1.024</v>
      </c>
      <c r="BC48" s="19">
        <v>7</v>
      </c>
      <c r="BD48" s="24">
        <v>0.9952000000000002</v>
      </c>
      <c r="BE48" s="2">
        <v>44</v>
      </c>
      <c r="BF48" s="24"/>
    </row>
    <row r="49" spans="1:58" x14ac:dyDescent="0.2">
      <c r="A49" s="52">
        <v>45</v>
      </c>
      <c r="B49" s="2">
        <v>0.98299999999999998</v>
      </c>
      <c r="C49" s="2">
        <v>0.99299999999999999</v>
      </c>
      <c r="D49" s="2">
        <v>1.0129999999999999</v>
      </c>
      <c r="E49" s="2">
        <v>1.016</v>
      </c>
      <c r="F49" s="2">
        <v>1.03</v>
      </c>
      <c r="G49" s="2">
        <v>0.97699999999999998</v>
      </c>
      <c r="H49" s="2">
        <v>0.998</v>
      </c>
      <c r="I49" s="2">
        <v>0.995</v>
      </c>
      <c r="J49" s="2">
        <v>0.97</v>
      </c>
      <c r="K49" s="2">
        <v>1.0189999999999999</v>
      </c>
      <c r="L49" s="2">
        <v>1.0349999999999999</v>
      </c>
      <c r="M49" s="2">
        <v>1.0289999999999999</v>
      </c>
      <c r="N49" s="2">
        <v>0.98099999999999998</v>
      </c>
      <c r="O49" s="2">
        <v>1.0029999999999999</v>
      </c>
      <c r="P49" s="2">
        <v>1.02</v>
      </c>
      <c r="Q49" s="2">
        <v>1.0049999999999999</v>
      </c>
      <c r="R49" s="2">
        <v>0.97299999999999998</v>
      </c>
      <c r="S49" s="2">
        <v>0.94699999999999995</v>
      </c>
      <c r="T49" s="2">
        <v>0.999</v>
      </c>
      <c r="U49" s="2">
        <v>0.998</v>
      </c>
      <c r="V49" s="53"/>
      <c r="X49" s="19">
        <f t="shared" si="3"/>
        <v>28</v>
      </c>
      <c r="Y49" s="24">
        <f t="shared" si="1"/>
        <v>0.99919999999999987</v>
      </c>
      <c r="Z49" s="2">
        <f t="shared" si="2"/>
        <v>27</v>
      </c>
      <c r="AH49" s="52">
        <v>3</v>
      </c>
      <c r="AI49" s="2">
        <v>0.97899999999999998</v>
      </c>
      <c r="AJ49" s="2">
        <v>1.0109999999999999</v>
      </c>
      <c r="AK49" s="2">
        <v>0.99299999999999999</v>
      </c>
      <c r="AL49" s="2">
        <v>1.0349999999999999</v>
      </c>
      <c r="AM49" s="2">
        <v>0.998</v>
      </c>
      <c r="AN49" s="2">
        <v>0.96599999999999997</v>
      </c>
      <c r="AO49" s="2">
        <v>0.98199999999999998</v>
      </c>
      <c r="AP49" s="2">
        <v>0.98599999999999999</v>
      </c>
      <c r="AQ49" s="2">
        <v>1.0049999999999999</v>
      </c>
      <c r="AR49" s="2">
        <v>0.997</v>
      </c>
      <c r="AS49" s="2">
        <v>1.0069999999999999</v>
      </c>
      <c r="AT49" s="2">
        <v>1.0009999999999999</v>
      </c>
      <c r="AU49" s="2">
        <v>1.02</v>
      </c>
      <c r="AV49" s="2">
        <v>0.95799999999999996</v>
      </c>
      <c r="AW49" s="2">
        <v>1.0009999999999999</v>
      </c>
      <c r="AX49" s="2">
        <v>0.99099999999999999</v>
      </c>
      <c r="AY49" s="2">
        <v>0.98799999999999999</v>
      </c>
      <c r="AZ49" s="2">
        <v>1.018</v>
      </c>
      <c r="BA49" s="2">
        <v>0.98499999999999999</v>
      </c>
      <c r="BB49" s="2">
        <v>0.98299999999999998</v>
      </c>
      <c r="BC49" s="19">
        <v>44</v>
      </c>
      <c r="BD49" s="24">
        <v>0.99519999999999997</v>
      </c>
      <c r="BE49" s="2">
        <v>45</v>
      </c>
      <c r="BF49" s="24"/>
    </row>
    <row r="50" spans="1:58" x14ac:dyDescent="0.2">
      <c r="A50" s="52">
        <v>46</v>
      </c>
      <c r="B50" s="2">
        <v>1.018</v>
      </c>
      <c r="C50" s="2">
        <v>1.006</v>
      </c>
      <c r="D50" s="2">
        <v>0.98099999999999998</v>
      </c>
      <c r="E50" s="2">
        <v>0.98699999999999999</v>
      </c>
      <c r="F50" s="2">
        <v>0.97199999999999998</v>
      </c>
      <c r="G50" s="2">
        <v>1.02</v>
      </c>
      <c r="H50" s="2">
        <v>1.01</v>
      </c>
      <c r="I50" s="2">
        <v>1.004</v>
      </c>
      <c r="J50" s="2">
        <v>1.0369999999999999</v>
      </c>
      <c r="K50" s="2">
        <v>0.98</v>
      </c>
      <c r="L50" s="2">
        <v>0.96599999999999997</v>
      </c>
      <c r="M50" s="2">
        <v>0.96499999999999997</v>
      </c>
      <c r="N50" s="2">
        <v>1.0169999999999999</v>
      </c>
      <c r="O50" s="2">
        <v>0.995</v>
      </c>
      <c r="P50" s="2">
        <v>0.97599999999999998</v>
      </c>
      <c r="Q50" s="2">
        <v>0.98899999999999999</v>
      </c>
      <c r="R50" s="2">
        <v>1.02</v>
      </c>
      <c r="S50" s="2">
        <v>1.052</v>
      </c>
      <c r="T50" s="2">
        <v>1.002</v>
      </c>
      <c r="U50" s="2">
        <v>1.0009999999999999</v>
      </c>
      <c r="V50" s="53"/>
      <c r="X50" s="19">
        <f t="shared" si="3"/>
        <v>25</v>
      </c>
      <c r="Y50" s="24">
        <f t="shared" si="1"/>
        <v>0.9998999999999999</v>
      </c>
      <c r="Z50" s="2">
        <f t="shared" si="2"/>
        <v>26</v>
      </c>
      <c r="AH50" s="52">
        <v>40</v>
      </c>
      <c r="AI50" s="2">
        <v>0.97099999999999997</v>
      </c>
      <c r="AJ50" s="2">
        <v>0.95699999999999996</v>
      </c>
      <c r="AK50" s="2">
        <v>0.97</v>
      </c>
      <c r="AL50" s="2">
        <v>0.96299999999999997</v>
      </c>
      <c r="AM50" s="2">
        <v>0.98499999999999999</v>
      </c>
      <c r="AN50" s="2">
        <v>0.98399999999999999</v>
      </c>
      <c r="AO50" s="2">
        <v>1.0149999999999999</v>
      </c>
      <c r="AP50" s="2">
        <v>1.0049999999999999</v>
      </c>
      <c r="AQ50" s="2">
        <v>0.96599999999999997</v>
      </c>
      <c r="AR50" s="2">
        <v>1.0309999999999999</v>
      </c>
      <c r="AS50" s="2">
        <v>0.97499999999999998</v>
      </c>
      <c r="AT50" s="2">
        <v>0.98899999999999999</v>
      </c>
      <c r="AU50" s="2">
        <v>1.0389999999999999</v>
      </c>
      <c r="AV50" s="2">
        <v>1.0189999999999999</v>
      </c>
      <c r="AW50" s="2">
        <v>1.0169999999999999</v>
      </c>
      <c r="AX50" s="2">
        <v>1.014</v>
      </c>
      <c r="AY50" s="2">
        <v>1.012</v>
      </c>
      <c r="AZ50" s="2">
        <v>0.99</v>
      </c>
      <c r="BA50" s="2">
        <v>0.98199999999999998</v>
      </c>
      <c r="BB50" s="2">
        <v>0.996</v>
      </c>
      <c r="BC50" s="19">
        <v>31</v>
      </c>
      <c r="BD50" s="24">
        <v>0.99399999999999977</v>
      </c>
      <c r="BE50" s="2">
        <v>46</v>
      </c>
      <c r="BF50" s="24"/>
    </row>
    <row r="51" spans="1:58" x14ac:dyDescent="0.2">
      <c r="A51" s="52">
        <v>47</v>
      </c>
      <c r="B51" s="2">
        <v>1.004</v>
      </c>
      <c r="C51" s="2">
        <v>1.0149999999999999</v>
      </c>
      <c r="D51" s="2">
        <v>1.0249999999999999</v>
      </c>
      <c r="E51" s="2">
        <v>0.98899999999999999</v>
      </c>
      <c r="F51" s="2">
        <v>0.97799999999999998</v>
      </c>
      <c r="G51" s="2">
        <v>0.97799999999999998</v>
      </c>
      <c r="H51" s="2">
        <v>1.0249999999999999</v>
      </c>
      <c r="I51" s="2">
        <v>0.98199999999999998</v>
      </c>
      <c r="J51" s="2">
        <v>1.0009999999999999</v>
      </c>
      <c r="K51" s="2">
        <v>1.0149999999999999</v>
      </c>
      <c r="L51" s="2">
        <v>0.97799999999999998</v>
      </c>
      <c r="M51" s="2">
        <v>1.0209999999999999</v>
      </c>
      <c r="N51" s="2">
        <v>0.995</v>
      </c>
      <c r="O51" s="2">
        <v>1</v>
      </c>
      <c r="P51" s="2">
        <v>1.0069999999999999</v>
      </c>
      <c r="Q51" s="2">
        <v>1.0029999999999999</v>
      </c>
      <c r="R51" s="2">
        <v>0.97299999999999998</v>
      </c>
      <c r="S51" s="2">
        <v>1.012</v>
      </c>
      <c r="T51" s="2">
        <v>0.996</v>
      </c>
      <c r="U51" s="2">
        <v>0.96599999999999997</v>
      </c>
      <c r="V51" s="53"/>
      <c r="X51" s="19">
        <f t="shared" si="3"/>
        <v>49</v>
      </c>
      <c r="Y51" s="24">
        <f t="shared" si="1"/>
        <v>0.99814999999999987</v>
      </c>
      <c r="Z51" s="2">
        <f t="shared" si="2"/>
        <v>34</v>
      </c>
      <c r="AH51" s="52">
        <v>50</v>
      </c>
      <c r="AI51" s="2">
        <v>0.98</v>
      </c>
      <c r="AJ51" s="2">
        <v>1.0009999999999999</v>
      </c>
      <c r="AK51" s="2">
        <v>1.0089999999999999</v>
      </c>
      <c r="AL51" s="2">
        <v>0.99199999999999999</v>
      </c>
      <c r="AM51" s="2">
        <v>1.014</v>
      </c>
      <c r="AN51" s="2">
        <v>0.999</v>
      </c>
      <c r="AO51" s="2">
        <v>0.98699999999999999</v>
      </c>
      <c r="AP51" s="2">
        <v>0.96299999999999997</v>
      </c>
      <c r="AQ51" s="2">
        <v>0.99299999999999999</v>
      </c>
      <c r="AR51" s="2">
        <v>0.96</v>
      </c>
      <c r="AS51" s="2">
        <v>0.99099999999999999</v>
      </c>
      <c r="AT51" s="2">
        <v>0.98499999999999999</v>
      </c>
      <c r="AU51" s="2">
        <v>1.0069999999999999</v>
      </c>
      <c r="AV51" s="2">
        <v>0.997</v>
      </c>
      <c r="AW51" s="2">
        <v>0.99</v>
      </c>
      <c r="AX51" s="2">
        <v>0.98099999999999998</v>
      </c>
      <c r="AY51" s="2">
        <v>1.0049999999999999</v>
      </c>
      <c r="AZ51" s="2">
        <v>1.0129999999999999</v>
      </c>
      <c r="BA51" s="2">
        <v>0.999</v>
      </c>
      <c r="BB51" s="2">
        <v>0.98899999999999999</v>
      </c>
      <c r="BC51" s="19">
        <v>36</v>
      </c>
      <c r="BD51" s="24">
        <v>0.9927499999999998</v>
      </c>
      <c r="BE51" s="2">
        <v>47</v>
      </c>
      <c r="BF51" s="24"/>
    </row>
    <row r="52" spans="1:58" x14ac:dyDescent="0.2">
      <c r="A52" s="52">
        <v>48</v>
      </c>
      <c r="B52" s="2">
        <v>0.99299999999999999</v>
      </c>
      <c r="C52" s="2">
        <v>0.98299999999999998</v>
      </c>
      <c r="D52" s="2">
        <v>0.98499999999999999</v>
      </c>
      <c r="E52" s="2">
        <v>1.012</v>
      </c>
      <c r="F52" s="2">
        <v>1.0189999999999999</v>
      </c>
      <c r="G52" s="2">
        <v>1.0209999999999999</v>
      </c>
      <c r="H52" s="2">
        <v>0.97399999999999998</v>
      </c>
      <c r="I52" s="2">
        <v>1.018</v>
      </c>
      <c r="J52" s="2">
        <v>1.006</v>
      </c>
      <c r="K52" s="2">
        <v>0.98499999999999999</v>
      </c>
      <c r="L52" s="2">
        <v>1.0249999999999999</v>
      </c>
      <c r="M52" s="2">
        <v>0.98599999999999999</v>
      </c>
      <c r="N52" s="2">
        <v>1.004</v>
      </c>
      <c r="O52" s="2">
        <v>1.0009999999999999</v>
      </c>
      <c r="P52" s="2">
        <v>0.98799999999999999</v>
      </c>
      <c r="Q52" s="2">
        <v>0.998</v>
      </c>
      <c r="R52" s="2">
        <v>1.0269999999999999</v>
      </c>
      <c r="S52" s="2">
        <v>0.98399999999999999</v>
      </c>
      <c r="T52" s="2">
        <v>0.999</v>
      </c>
      <c r="U52" s="2">
        <v>1.032</v>
      </c>
      <c r="V52" s="53"/>
      <c r="X52" s="19">
        <f t="shared" si="3"/>
        <v>3</v>
      </c>
      <c r="Y52" s="24">
        <f t="shared" si="1"/>
        <v>1.002</v>
      </c>
      <c r="Z52" s="2">
        <f t="shared" si="2"/>
        <v>16</v>
      </c>
      <c r="AH52" s="52">
        <v>23</v>
      </c>
      <c r="AI52" s="2">
        <v>1.03</v>
      </c>
      <c r="AJ52" s="2">
        <v>0.97499999999999998</v>
      </c>
      <c r="AK52" s="2">
        <v>0.997</v>
      </c>
      <c r="AL52" s="2">
        <v>0.97099999999999997</v>
      </c>
      <c r="AM52" s="2">
        <v>1.01</v>
      </c>
      <c r="AN52" s="2">
        <v>0.95299999999999996</v>
      </c>
      <c r="AO52" s="2">
        <v>0.97299999999999998</v>
      </c>
      <c r="AP52" s="2">
        <v>1.028</v>
      </c>
      <c r="AQ52" s="2">
        <v>0.98699999999999999</v>
      </c>
      <c r="AR52" s="2">
        <v>0.96499999999999997</v>
      </c>
      <c r="AS52" s="2">
        <v>0.97399999999999998</v>
      </c>
      <c r="AT52" s="2">
        <v>1.0149999999999999</v>
      </c>
      <c r="AU52" s="2">
        <v>0.98199999999999998</v>
      </c>
      <c r="AV52" s="2">
        <v>1.0049999999999999</v>
      </c>
      <c r="AW52" s="2">
        <v>0.98599999999999999</v>
      </c>
      <c r="AX52" s="2">
        <v>1.0249999999999999</v>
      </c>
      <c r="AY52" s="2">
        <v>0.98099999999999998</v>
      </c>
      <c r="AZ52" s="2">
        <v>1.0129999999999999</v>
      </c>
      <c r="BA52" s="2">
        <v>0.97599999999999998</v>
      </c>
      <c r="BB52" s="2">
        <v>1.004</v>
      </c>
      <c r="BC52" s="19">
        <v>17</v>
      </c>
      <c r="BD52" s="24">
        <v>0.99249999999999994</v>
      </c>
      <c r="BE52" s="2">
        <v>48</v>
      </c>
      <c r="BF52" s="24"/>
    </row>
    <row r="53" spans="1:58" x14ac:dyDescent="0.2">
      <c r="A53" s="52">
        <v>49</v>
      </c>
      <c r="B53" s="2">
        <v>1.02</v>
      </c>
      <c r="C53" s="2">
        <v>0.997</v>
      </c>
      <c r="D53" s="2">
        <v>0.99099999999999999</v>
      </c>
      <c r="E53" s="2">
        <v>1.0029999999999999</v>
      </c>
      <c r="F53" s="2">
        <v>0.98299999999999998</v>
      </c>
      <c r="G53" s="2">
        <v>1.004</v>
      </c>
      <c r="H53" s="2">
        <v>1.0069999999999999</v>
      </c>
      <c r="I53" s="2">
        <v>1.036</v>
      </c>
      <c r="J53" s="2">
        <v>1.006</v>
      </c>
      <c r="K53" s="2">
        <v>1.0389999999999999</v>
      </c>
      <c r="L53" s="2">
        <v>1.0069999999999999</v>
      </c>
      <c r="M53" s="2">
        <v>1.014</v>
      </c>
      <c r="N53" s="2">
        <v>0.98599999999999999</v>
      </c>
      <c r="O53" s="2">
        <v>1.004</v>
      </c>
      <c r="P53" s="2">
        <v>1.0029999999999999</v>
      </c>
      <c r="Q53" s="2">
        <v>1.0309999999999999</v>
      </c>
      <c r="R53" s="2">
        <v>0.99</v>
      </c>
      <c r="S53" s="2">
        <v>0.98599999999999999</v>
      </c>
      <c r="T53" s="2">
        <v>1</v>
      </c>
      <c r="U53" s="2">
        <v>1.006</v>
      </c>
      <c r="V53" s="53"/>
      <c r="X53" s="19">
        <f t="shared" si="3"/>
        <v>15</v>
      </c>
      <c r="Y53" s="24">
        <f t="shared" si="1"/>
        <v>1.0056499999999997</v>
      </c>
      <c r="Z53" s="2">
        <f t="shared" si="2"/>
        <v>6</v>
      </c>
      <c r="AH53" s="52">
        <v>13</v>
      </c>
      <c r="AI53" s="2">
        <v>0.98799999999999999</v>
      </c>
      <c r="AJ53" s="2">
        <v>1.004</v>
      </c>
      <c r="AK53" s="2">
        <v>0.99399999999999999</v>
      </c>
      <c r="AL53" s="2">
        <v>0.995</v>
      </c>
      <c r="AM53" s="2">
        <v>0.96499999999999997</v>
      </c>
      <c r="AN53" s="2">
        <v>1.0109999999999999</v>
      </c>
      <c r="AO53" s="2">
        <v>0.95399999999999996</v>
      </c>
      <c r="AP53" s="2">
        <v>0.96299999999999997</v>
      </c>
      <c r="AQ53" s="2">
        <v>0.98299999999999998</v>
      </c>
      <c r="AR53" s="2">
        <v>0.97799999999999998</v>
      </c>
      <c r="AS53" s="2">
        <v>1.0329999999999999</v>
      </c>
      <c r="AT53" s="2">
        <v>0.99299999999999999</v>
      </c>
      <c r="AU53" s="2">
        <v>0.96599999999999997</v>
      </c>
      <c r="AV53" s="2">
        <v>0.98699999999999999</v>
      </c>
      <c r="AW53" s="2">
        <v>1.0409999999999999</v>
      </c>
      <c r="AX53" s="2">
        <v>1</v>
      </c>
      <c r="AY53" s="2">
        <v>0.98299999999999998</v>
      </c>
      <c r="AZ53" s="2">
        <v>0.98699999999999999</v>
      </c>
      <c r="BA53" s="2">
        <v>0.99099999999999999</v>
      </c>
      <c r="BB53" s="2">
        <v>0.98499999999999999</v>
      </c>
      <c r="BC53" s="19">
        <v>41</v>
      </c>
      <c r="BD53" s="24">
        <v>0.99004999999999976</v>
      </c>
      <c r="BE53" s="2">
        <v>49</v>
      </c>
      <c r="BF53" s="24"/>
    </row>
    <row r="54" spans="1:58" x14ac:dyDescent="0.2">
      <c r="A54" s="52">
        <v>50</v>
      </c>
      <c r="B54" s="2">
        <v>0.98</v>
      </c>
      <c r="C54" s="2">
        <v>1.0009999999999999</v>
      </c>
      <c r="D54" s="2">
        <v>1.0089999999999999</v>
      </c>
      <c r="E54" s="2">
        <v>0.99199999999999999</v>
      </c>
      <c r="F54" s="2">
        <v>1.014</v>
      </c>
      <c r="G54" s="2">
        <v>0.999</v>
      </c>
      <c r="H54" s="2">
        <v>0.98699999999999999</v>
      </c>
      <c r="I54" s="2">
        <v>0.96299999999999997</v>
      </c>
      <c r="J54" s="2">
        <v>0.99299999999999999</v>
      </c>
      <c r="K54" s="2">
        <v>0.96</v>
      </c>
      <c r="L54" s="2">
        <v>0.99099999999999999</v>
      </c>
      <c r="M54" s="2">
        <v>0.98499999999999999</v>
      </c>
      <c r="N54" s="2">
        <v>1.0069999999999999</v>
      </c>
      <c r="O54" s="2">
        <v>0.997</v>
      </c>
      <c r="P54" s="2">
        <v>0.99</v>
      </c>
      <c r="Q54" s="2">
        <v>0.98099999999999998</v>
      </c>
      <c r="R54" s="2">
        <v>1.0049999999999999</v>
      </c>
      <c r="S54" s="2">
        <v>1.0129999999999999</v>
      </c>
      <c r="T54" s="2">
        <v>0.999</v>
      </c>
      <c r="U54" s="2">
        <v>0.98899999999999999</v>
      </c>
      <c r="V54" s="53"/>
      <c r="X54" s="19">
        <f t="shared" si="3"/>
        <v>36</v>
      </c>
      <c r="Y54" s="24">
        <f t="shared" si="1"/>
        <v>0.9927499999999998</v>
      </c>
      <c r="Z54" s="2">
        <f t="shared" si="2"/>
        <v>47</v>
      </c>
      <c r="AH54" s="52">
        <v>29</v>
      </c>
      <c r="AI54" s="2">
        <v>1.0009999999999999</v>
      </c>
      <c r="AJ54" s="2">
        <v>0.97499999999999998</v>
      </c>
      <c r="AK54" s="2">
        <v>0.99299999999999999</v>
      </c>
      <c r="AL54" s="2">
        <v>0.998</v>
      </c>
      <c r="AM54" s="2">
        <v>0.96199999999999997</v>
      </c>
      <c r="AN54" s="2">
        <v>0.99399999999999999</v>
      </c>
      <c r="AO54" s="2">
        <v>0.99099999999999999</v>
      </c>
      <c r="AP54" s="2">
        <v>1.002</v>
      </c>
      <c r="AQ54" s="2">
        <v>0.95299999999999996</v>
      </c>
      <c r="AR54" s="2">
        <v>1.0189999999999999</v>
      </c>
      <c r="AS54" s="2">
        <v>0.98</v>
      </c>
      <c r="AT54" s="2">
        <v>0.95799999999999996</v>
      </c>
      <c r="AU54" s="2">
        <v>1.0169999999999999</v>
      </c>
      <c r="AV54" s="2">
        <v>1.01</v>
      </c>
      <c r="AW54" s="2">
        <v>1.0089999999999999</v>
      </c>
      <c r="AX54" s="2">
        <v>0.96</v>
      </c>
      <c r="AY54" s="2">
        <v>0.97899999999999998</v>
      </c>
      <c r="AZ54" s="2">
        <v>0.99299999999999999</v>
      </c>
      <c r="BA54" s="2">
        <v>0.98199999999999998</v>
      </c>
      <c r="BB54" s="2">
        <v>0.98899999999999999</v>
      </c>
      <c r="BC54" s="19">
        <v>36</v>
      </c>
      <c r="BD54" s="24">
        <v>0.98824999999999985</v>
      </c>
      <c r="BE54" s="2">
        <v>50</v>
      </c>
      <c r="BF54" s="24"/>
    </row>
    <row r="55" spans="1:58" x14ac:dyDescent="0.2">
      <c r="X55" s="19"/>
      <c r="Y55" s="24"/>
      <c r="AH55" s="52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19"/>
      <c r="BF55" s="24"/>
    </row>
    <row r="56" spans="1:58" x14ac:dyDescent="0.2">
      <c r="X56" s="19"/>
      <c r="Y56" s="24"/>
      <c r="AH56" s="52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19"/>
      <c r="BF56" s="24"/>
    </row>
    <row r="57" spans="1:58" x14ac:dyDescent="0.2">
      <c r="X57" s="19"/>
      <c r="Y57" s="24"/>
      <c r="AH57" s="52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19"/>
      <c r="BF57" s="24"/>
    </row>
    <row r="58" spans="1:58" x14ac:dyDescent="0.2">
      <c r="X58" s="19"/>
      <c r="Y58" s="24"/>
      <c r="AH58" s="52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19"/>
      <c r="BF58" s="24"/>
    </row>
    <row r="59" spans="1:58" x14ac:dyDescent="0.2">
      <c r="X59" s="19"/>
      <c r="Y59" s="24"/>
      <c r="AH59" s="52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19"/>
      <c r="BF59" s="24"/>
    </row>
    <row r="60" spans="1:58" x14ac:dyDescent="0.2">
      <c r="X60" s="19"/>
      <c r="Y60" s="24"/>
      <c r="AH60" s="52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19"/>
      <c r="BF60" s="24"/>
    </row>
    <row r="61" spans="1:58" x14ac:dyDescent="0.2">
      <c r="X61" s="19"/>
      <c r="Y61" s="24"/>
      <c r="AH61" s="52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19"/>
      <c r="BF61" s="24"/>
    </row>
    <row r="62" spans="1:58" x14ac:dyDescent="0.2">
      <c r="X62" s="19"/>
      <c r="Y62" s="24"/>
      <c r="AH62" s="52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19"/>
      <c r="BF62" s="24"/>
    </row>
    <row r="63" spans="1:58" x14ac:dyDescent="0.2">
      <c r="X63" s="19"/>
      <c r="Y63" s="24"/>
      <c r="AH63" s="52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19"/>
      <c r="BF63" s="24"/>
    </row>
    <row r="64" spans="1:58" x14ac:dyDescent="0.2">
      <c r="X64" s="19"/>
      <c r="Y64" s="24"/>
      <c r="AH64" s="52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19"/>
      <c r="BF64" s="24"/>
    </row>
    <row r="65" spans="24:58" x14ac:dyDescent="0.2">
      <c r="X65" s="19"/>
      <c r="Y65" s="24"/>
      <c r="AH65" s="52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19"/>
      <c r="BF65" s="24"/>
    </row>
    <row r="66" spans="24:58" x14ac:dyDescent="0.2">
      <c r="X66" s="19"/>
      <c r="Y66" s="24"/>
      <c r="AH66" s="52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19"/>
      <c r="BF66" s="24"/>
    </row>
    <row r="67" spans="24:58" x14ac:dyDescent="0.2">
      <c r="X67" s="19"/>
      <c r="Y67" s="24"/>
      <c r="AH67" s="52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19"/>
      <c r="BF67" s="24"/>
    </row>
    <row r="68" spans="24:58" x14ac:dyDescent="0.2">
      <c r="X68" s="19"/>
      <c r="Y68" s="24"/>
      <c r="AH68" s="52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19"/>
      <c r="BF68" s="24"/>
    </row>
    <row r="69" spans="24:58" x14ac:dyDescent="0.2">
      <c r="X69" s="19"/>
      <c r="Y69" s="24"/>
      <c r="AH69" s="52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19"/>
      <c r="BF69" s="24"/>
    </row>
    <row r="70" spans="24:58" x14ac:dyDescent="0.2">
      <c r="X70" s="19"/>
      <c r="Y70" s="24"/>
      <c r="AH70" s="52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19"/>
      <c r="BF70" s="24"/>
    </row>
    <row r="71" spans="24:58" x14ac:dyDescent="0.2">
      <c r="X71" s="19"/>
      <c r="Y71" s="24"/>
      <c r="AH71" s="52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19"/>
      <c r="BF71" s="24"/>
    </row>
    <row r="72" spans="24:58" x14ac:dyDescent="0.2">
      <c r="X72" s="19"/>
      <c r="Y72" s="24"/>
      <c r="AH72" s="52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19"/>
      <c r="BF72" s="24"/>
    </row>
    <row r="73" spans="24:58" x14ac:dyDescent="0.2">
      <c r="X73" s="19"/>
      <c r="Y73" s="24"/>
      <c r="AH73" s="52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19"/>
      <c r="BF73" s="24"/>
    </row>
    <row r="74" spans="24:58" x14ac:dyDescent="0.2">
      <c r="X74" s="19"/>
      <c r="Y74" s="24"/>
      <c r="AH74" s="52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19"/>
      <c r="BF74" s="24"/>
    </row>
    <row r="75" spans="24:58" x14ac:dyDescent="0.2">
      <c r="X75" s="19"/>
      <c r="Y75" s="24"/>
      <c r="AH75" s="52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19"/>
      <c r="BF75" s="24"/>
    </row>
    <row r="76" spans="24:58" x14ac:dyDescent="0.2">
      <c r="X76" s="19"/>
      <c r="Y76" s="24"/>
      <c r="AH76" s="52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19"/>
      <c r="BF76" s="24"/>
    </row>
    <row r="77" spans="24:58" x14ac:dyDescent="0.2">
      <c r="X77" s="19"/>
      <c r="Y77" s="24"/>
      <c r="AH77" s="52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19"/>
      <c r="BF77" s="24"/>
    </row>
    <row r="78" spans="24:58" x14ac:dyDescent="0.2">
      <c r="X78" s="19"/>
      <c r="Y78" s="24"/>
      <c r="AH78" s="52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19"/>
      <c r="BF78" s="24"/>
    </row>
    <row r="79" spans="24:58" x14ac:dyDescent="0.2">
      <c r="X79" s="19"/>
      <c r="Y79" s="24"/>
      <c r="AH79" s="52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19"/>
      <c r="BF79" s="24"/>
    </row>
    <row r="80" spans="24:58" x14ac:dyDescent="0.2">
      <c r="X80" s="19"/>
      <c r="Y80" s="24"/>
      <c r="AH80" s="52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19"/>
      <c r="BF80" s="24"/>
    </row>
    <row r="81" spans="24:58" x14ac:dyDescent="0.2">
      <c r="X81" s="19"/>
      <c r="Y81" s="24"/>
      <c r="AH81" s="52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19"/>
      <c r="BF81" s="24"/>
    </row>
    <row r="82" spans="24:58" x14ac:dyDescent="0.2">
      <c r="X82" s="19"/>
      <c r="Y82" s="24"/>
      <c r="AH82" s="52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19"/>
      <c r="BF82" s="24"/>
    </row>
    <row r="83" spans="24:58" x14ac:dyDescent="0.2">
      <c r="X83" s="19"/>
      <c r="Y83" s="24"/>
      <c r="AH83" s="52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19"/>
      <c r="BF83" s="24"/>
    </row>
    <row r="84" spans="24:58" x14ac:dyDescent="0.2">
      <c r="X84" s="19"/>
      <c r="Y84" s="24"/>
      <c r="AH84" s="52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19"/>
      <c r="BF84" s="24"/>
    </row>
    <row r="85" spans="24:58" x14ac:dyDescent="0.2">
      <c r="X85" s="19"/>
      <c r="Y85" s="24"/>
      <c r="AH85" s="52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19"/>
      <c r="BF85" s="24"/>
    </row>
    <row r="86" spans="24:58" x14ac:dyDescent="0.2">
      <c r="X86" s="19"/>
      <c r="Y86" s="24"/>
      <c r="AH86" s="52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19"/>
      <c r="BF86" s="24"/>
    </row>
    <row r="87" spans="24:58" x14ac:dyDescent="0.2">
      <c r="X87" s="19"/>
      <c r="Y87" s="24"/>
      <c r="AH87" s="52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19"/>
      <c r="BF87" s="24"/>
    </row>
    <row r="88" spans="24:58" x14ac:dyDescent="0.2">
      <c r="X88" s="19"/>
      <c r="Y88" s="24"/>
      <c r="AH88" s="52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19"/>
      <c r="BF88" s="24"/>
    </row>
    <row r="89" spans="24:58" x14ac:dyDescent="0.2">
      <c r="X89" s="19"/>
      <c r="Y89" s="24"/>
      <c r="AH89" s="52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19"/>
      <c r="BF89" s="24"/>
    </row>
    <row r="90" spans="24:58" x14ac:dyDescent="0.2">
      <c r="X90" s="19"/>
      <c r="Y90" s="24"/>
      <c r="AH90" s="52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19"/>
      <c r="BF90" s="24"/>
    </row>
    <row r="91" spans="24:58" x14ac:dyDescent="0.2">
      <c r="X91" s="19"/>
      <c r="Y91" s="24"/>
      <c r="AH91" s="52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19"/>
      <c r="BF91" s="24"/>
    </row>
    <row r="92" spans="24:58" x14ac:dyDescent="0.2">
      <c r="X92" s="19"/>
      <c r="Y92" s="24"/>
      <c r="AH92" s="52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19"/>
      <c r="BF92" s="24"/>
    </row>
    <row r="93" spans="24:58" x14ac:dyDescent="0.2">
      <c r="X93" s="19"/>
      <c r="Y93" s="24"/>
      <c r="AH93" s="52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19"/>
      <c r="BF93" s="24"/>
    </row>
    <row r="94" spans="24:58" x14ac:dyDescent="0.2">
      <c r="X94" s="19"/>
      <c r="Y94" s="24"/>
      <c r="AH94" s="52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19"/>
      <c r="BF94" s="24"/>
    </row>
    <row r="95" spans="24:58" x14ac:dyDescent="0.2">
      <c r="X95" s="19"/>
      <c r="Y95" s="24"/>
      <c r="AH95" s="52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19"/>
      <c r="BF95" s="24"/>
    </row>
    <row r="96" spans="24:58" x14ac:dyDescent="0.2">
      <c r="X96" s="19"/>
      <c r="Y96" s="24"/>
      <c r="AH96" s="52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19"/>
      <c r="BF96" s="24"/>
    </row>
    <row r="97" spans="24:58" x14ac:dyDescent="0.2">
      <c r="X97" s="19"/>
      <c r="Y97" s="24"/>
      <c r="AH97" s="52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19"/>
      <c r="BF97" s="24"/>
    </row>
    <row r="98" spans="24:58" x14ac:dyDescent="0.2">
      <c r="X98" s="19"/>
      <c r="Y98" s="24"/>
      <c r="AH98" s="52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19"/>
      <c r="BF98" s="24"/>
    </row>
    <row r="99" spans="24:58" x14ac:dyDescent="0.2">
      <c r="X99" s="19"/>
      <c r="Y99" s="24"/>
      <c r="AH99" s="52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19"/>
      <c r="BF99" s="24"/>
    </row>
    <row r="100" spans="24:58" x14ac:dyDescent="0.2">
      <c r="X100" s="19"/>
      <c r="Y100" s="24"/>
      <c r="AH100" s="52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19"/>
      <c r="BF100" s="24"/>
    </row>
    <row r="101" spans="24:58" x14ac:dyDescent="0.2">
      <c r="X101" s="19"/>
      <c r="Y101" s="24"/>
      <c r="AH101" s="52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19"/>
      <c r="BF101" s="24"/>
    </row>
    <row r="102" spans="24:58" x14ac:dyDescent="0.2">
      <c r="X102" s="19"/>
      <c r="Y102" s="24"/>
      <c r="AH102" s="52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19"/>
      <c r="BF102" s="24"/>
    </row>
    <row r="103" spans="24:58" x14ac:dyDescent="0.2">
      <c r="X103" s="19"/>
      <c r="Y103" s="24"/>
      <c r="AH103" s="52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19"/>
      <c r="BF103" s="24"/>
    </row>
    <row r="104" spans="24:58" x14ac:dyDescent="0.2">
      <c r="X104" s="19"/>
      <c r="Y104" s="24"/>
      <c r="AH104" s="52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19"/>
      <c r="BF104" s="24"/>
    </row>
  </sheetData>
  <hyperlinks>
    <hyperlink ref="H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A136"/>
  <sheetViews>
    <sheetView topLeftCell="Q1" zoomScaleNormal="100" workbookViewId="0">
      <selection activeCell="AK1" sqref="AK1"/>
    </sheetView>
  </sheetViews>
  <sheetFormatPr defaultRowHeight="12.75" x14ac:dyDescent="0.2"/>
  <cols>
    <col min="1" max="1" width="9.140625" style="2"/>
    <col min="2" max="2" width="16" style="2" bestFit="1" customWidth="1"/>
    <col min="3" max="3" width="9.7109375" style="2" bestFit="1" customWidth="1"/>
    <col min="4" max="16384" width="9.140625" style="2"/>
  </cols>
  <sheetData>
    <row r="1" spans="2:27" x14ac:dyDescent="0.2">
      <c r="C1" s="2">
        <f>C33</f>
        <v>2017</v>
      </c>
      <c r="D1" s="2">
        <f t="shared" ref="D1:V1" si="0">D33</f>
        <v>2018</v>
      </c>
      <c r="E1" s="2">
        <f t="shared" si="0"/>
        <v>2019</v>
      </c>
      <c r="F1" s="2">
        <f t="shared" si="0"/>
        <v>2020</v>
      </c>
      <c r="G1" s="2">
        <f t="shared" si="0"/>
        <v>2021</v>
      </c>
      <c r="H1" s="2">
        <f t="shared" si="0"/>
        <v>2022</v>
      </c>
      <c r="I1" s="2">
        <f t="shared" si="0"/>
        <v>2023</v>
      </c>
      <c r="J1" s="2">
        <f t="shared" si="0"/>
        <v>2024</v>
      </c>
      <c r="K1" s="2">
        <f t="shared" si="0"/>
        <v>2025</v>
      </c>
      <c r="L1" s="2">
        <f t="shared" si="0"/>
        <v>2026</v>
      </c>
      <c r="M1" s="2">
        <f t="shared" si="0"/>
        <v>2027</v>
      </c>
      <c r="N1" s="2">
        <f t="shared" si="0"/>
        <v>2028</v>
      </c>
      <c r="O1" s="2">
        <f t="shared" si="0"/>
        <v>2029</v>
      </c>
      <c r="P1" s="2">
        <f t="shared" si="0"/>
        <v>2030</v>
      </c>
      <c r="Q1" s="2">
        <f t="shared" si="0"/>
        <v>2031</v>
      </c>
      <c r="R1" s="2">
        <f t="shared" si="0"/>
        <v>2032</v>
      </c>
      <c r="S1" s="2">
        <f t="shared" si="0"/>
        <v>2033</v>
      </c>
      <c r="T1" s="2">
        <f t="shared" si="0"/>
        <v>2034</v>
      </c>
      <c r="U1" s="2">
        <f t="shared" si="0"/>
        <v>2035</v>
      </c>
      <c r="V1" s="2">
        <f t="shared" si="0"/>
        <v>2036</v>
      </c>
      <c r="Z1" s="19" t="s">
        <v>43</v>
      </c>
      <c r="AA1" s="19" t="s">
        <v>42</v>
      </c>
    </row>
    <row r="2" spans="2:27" x14ac:dyDescent="0.2">
      <c r="B2" s="2">
        <v>0.99</v>
      </c>
      <c r="C2" s="24">
        <f t="shared" ref="C2:R8" si="1">PERCENTILE(C$34:C$83,$B2)</f>
        <v>1.0506499999999999</v>
      </c>
      <c r="D2" s="24">
        <f t="shared" si="1"/>
        <v>1.0320999999999998</v>
      </c>
      <c r="E2" s="24">
        <f t="shared" si="1"/>
        <v>1.04508</v>
      </c>
      <c r="F2" s="24">
        <f t="shared" si="1"/>
        <v>1.0455699999999999</v>
      </c>
      <c r="G2" s="24">
        <f t="shared" si="1"/>
        <v>1.05165</v>
      </c>
      <c r="H2" s="24">
        <f t="shared" si="1"/>
        <v>1.05389</v>
      </c>
      <c r="I2" s="24">
        <f t="shared" si="1"/>
        <v>1.0425899999999999</v>
      </c>
      <c r="J2" s="24">
        <f t="shared" si="1"/>
        <v>1.03606</v>
      </c>
      <c r="K2" s="24">
        <f t="shared" si="1"/>
        <v>1.04881</v>
      </c>
      <c r="L2" s="24">
        <f t="shared" si="1"/>
        <v>1.04406</v>
      </c>
      <c r="M2" s="24">
        <f t="shared" si="1"/>
        <v>1.0475300000000001</v>
      </c>
      <c r="N2" s="24">
        <f t="shared" si="1"/>
        <v>1.0430200000000001</v>
      </c>
      <c r="O2" s="24">
        <f t="shared" si="1"/>
        <v>1.03853</v>
      </c>
      <c r="P2" s="24">
        <f t="shared" si="1"/>
        <v>1.0325299999999999</v>
      </c>
      <c r="Q2" s="24">
        <f t="shared" si="1"/>
        <v>1.0325299999999999</v>
      </c>
      <c r="R2" s="24">
        <f t="shared" si="1"/>
        <v>1.0550200000000001</v>
      </c>
      <c r="S2" s="24">
        <f t="shared" ref="M2:V8" si="2">PERCENTILE(S$34:S$83,$B2)</f>
        <v>1.0496099999999999</v>
      </c>
      <c r="T2" s="24">
        <f t="shared" si="2"/>
        <v>1.0472600000000001</v>
      </c>
      <c r="U2" s="24">
        <f t="shared" si="2"/>
        <v>1.05969</v>
      </c>
      <c r="V2" s="24">
        <f t="shared" si="2"/>
        <v>1.0335099999999999</v>
      </c>
      <c r="Z2" s="19">
        <v>1</v>
      </c>
      <c r="AA2" s="19" t="s">
        <v>48</v>
      </c>
    </row>
    <row r="3" spans="2:27" x14ac:dyDescent="0.2">
      <c r="B3" s="2">
        <v>0.9</v>
      </c>
      <c r="C3" s="24">
        <f t="shared" si="1"/>
        <v>1.0255999999999998</v>
      </c>
      <c r="D3" s="24">
        <f t="shared" si="1"/>
        <v>1.0203</v>
      </c>
      <c r="E3" s="24">
        <f t="shared" si="1"/>
        <v>1.0329999999999999</v>
      </c>
      <c r="F3" s="24">
        <f t="shared" si="1"/>
        <v>1.0256000000000001</v>
      </c>
      <c r="G3" s="24">
        <f t="shared" si="1"/>
        <v>1.026</v>
      </c>
      <c r="H3" s="24">
        <f t="shared" si="1"/>
        <v>1.02</v>
      </c>
      <c r="I3" s="24">
        <f t="shared" si="1"/>
        <v>1.0246999999999999</v>
      </c>
      <c r="J3" s="24">
        <f t="shared" si="1"/>
        <v>1.0215999999999998</v>
      </c>
      <c r="K3" s="24">
        <f t="shared" si="1"/>
        <v>1.0202</v>
      </c>
      <c r="L3" s="24">
        <f t="shared" si="1"/>
        <v>1.0289999999999999</v>
      </c>
      <c r="M3" s="24">
        <f t="shared" si="2"/>
        <v>1.0272999999999999</v>
      </c>
      <c r="N3" s="24">
        <f t="shared" si="2"/>
        <v>1.0284</v>
      </c>
      <c r="O3" s="24">
        <f t="shared" si="2"/>
        <v>1.0271999999999999</v>
      </c>
      <c r="P3" s="24">
        <f t="shared" si="2"/>
        <v>1.0263</v>
      </c>
      <c r="Q3" s="24">
        <f t="shared" si="2"/>
        <v>1.0290999999999999</v>
      </c>
      <c r="R3" s="24">
        <f t="shared" si="2"/>
        <v>1.0241</v>
      </c>
      <c r="S3" s="24">
        <f t="shared" si="2"/>
        <v>1.0293999999999999</v>
      </c>
      <c r="T3" s="24">
        <f t="shared" si="2"/>
        <v>1.0242</v>
      </c>
      <c r="U3" s="24">
        <f t="shared" si="2"/>
        <v>1.0214999999999999</v>
      </c>
      <c r="V3" s="24">
        <f t="shared" si="2"/>
        <v>1.0172999999999999</v>
      </c>
      <c r="W3" s="24"/>
      <c r="X3" s="24"/>
      <c r="Y3" s="24"/>
      <c r="Z3" s="26">
        <v>5</v>
      </c>
      <c r="AA3" s="19" t="s">
        <v>14</v>
      </c>
    </row>
    <row r="4" spans="2:27" x14ac:dyDescent="0.2">
      <c r="B4" s="2">
        <v>0.75</v>
      </c>
      <c r="C4" s="24">
        <f t="shared" si="1"/>
        <v>1.01275</v>
      </c>
      <c r="D4" s="24">
        <f t="shared" si="1"/>
        <v>1.00925</v>
      </c>
      <c r="E4" s="24">
        <f t="shared" si="1"/>
        <v>1.0177499999999999</v>
      </c>
      <c r="F4" s="24">
        <f t="shared" si="1"/>
        <v>1.008</v>
      </c>
      <c r="G4" s="24">
        <f t="shared" si="1"/>
        <v>1.0157499999999999</v>
      </c>
      <c r="H4" s="24">
        <f t="shared" si="1"/>
        <v>1.01</v>
      </c>
      <c r="I4" s="24">
        <f t="shared" si="1"/>
        <v>1.01675</v>
      </c>
      <c r="J4" s="24">
        <f t="shared" si="1"/>
        <v>1.0077499999999999</v>
      </c>
      <c r="K4" s="24">
        <f t="shared" si="1"/>
        <v>1.0115000000000001</v>
      </c>
      <c r="L4" s="24">
        <f t="shared" si="1"/>
        <v>1.0147499999999998</v>
      </c>
      <c r="M4" s="24">
        <f t="shared" si="2"/>
        <v>1.0155000000000001</v>
      </c>
      <c r="N4" s="24">
        <f t="shared" si="2"/>
        <v>1.0197499999999999</v>
      </c>
      <c r="O4" s="24">
        <f t="shared" si="2"/>
        <v>1.0129999999999999</v>
      </c>
      <c r="P4" s="24">
        <f t="shared" si="2"/>
        <v>1.0137499999999999</v>
      </c>
      <c r="Q4" s="24">
        <f t="shared" si="2"/>
        <v>1.0209999999999999</v>
      </c>
      <c r="R4" s="24">
        <f t="shared" si="2"/>
        <v>1.00875</v>
      </c>
      <c r="S4" s="24">
        <f t="shared" si="2"/>
        <v>1.012</v>
      </c>
      <c r="T4" s="24">
        <f t="shared" si="2"/>
        <v>1.0107499999999998</v>
      </c>
      <c r="U4" s="24">
        <f t="shared" si="2"/>
        <v>1.0097499999999999</v>
      </c>
      <c r="V4" s="24">
        <f t="shared" si="2"/>
        <v>1.0049999999999999</v>
      </c>
      <c r="W4" s="24"/>
      <c r="X4" s="24"/>
      <c r="Y4" s="24"/>
      <c r="Z4" s="26">
        <v>13</v>
      </c>
      <c r="AA4" s="19" t="s">
        <v>13</v>
      </c>
    </row>
    <row r="5" spans="2:27" x14ac:dyDescent="0.2">
      <c r="B5" s="2">
        <v>0.5</v>
      </c>
      <c r="C5" s="24">
        <f t="shared" si="1"/>
        <v>1</v>
      </c>
      <c r="D5" s="24">
        <f t="shared" si="1"/>
        <v>0.99849999999999994</v>
      </c>
      <c r="E5" s="24">
        <f t="shared" si="1"/>
        <v>0.99849999999999994</v>
      </c>
      <c r="F5" s="24">
        <f t="shared" si="1"/>
        <v>0.99950000000000006</v>
      </c>
      <c r="G5" s="24">
        <f t="shared" si="1"/>
        <v>1</v>
      </c>
      <c r="H5" s="24">
        <f t="shared" si="1"/>
        <v>1</v>
      </c>
      <c r="I5" s="24">
        <f t="shared" si="1"/>
        <v>1.0004999999999999</v>
      </c>
      <c r="J5" s="24">
        <f t="shared" si="1"/>
        <v>1.0004999999999999</v>
      </c>
      <c r="K5" s="24">
        <f t="shared" si="1"/>
        <v>0.999</v>
      </c>
      <c r="L5" s="24">
        <f t="shared" si="1"/>
        <v>1</v>
      </c>
      <c r="M5" s="24">
        <f t="shared" si="2"/>
        <v>0.999</v>
      </c>
      <c r="N5" s="24">
        <f t="shared" si="2"/>
        <v>1.0009999999999999</v>
      </c>
      <c r="O5" s="24">
        <f t="shared" si="2"/>
        <v>0.99750000000000005</v>
      </c>
      <c r="P5" s="24">
        <f t="shared" si="2"/>
        <v>0.99950000000000006</v>
      </c>
      <c r="Q5" s="24">
        <f t="shared" si="2"/>
        <v>1.0004999999999999</v>
      </c>
      <c r="R5" s="24">
        <f t="shared" si="2"/>
        <v>0.998</v>
      </c>
      <c r="S5" s="24">
        <f t="shared" si="2"/>
        <v>1.0015000000000001</v>
      </c>
      <c r="T5" s="24">
        <f t="shared" si="2"/>
        <v>1</v>
      </c>
      <c r="U5" s="24">
        <f t="shared" si="2"/>
        <v>0.99950000000000006</v>
      </c>
      <c r="V5" s="24">
        <f t="shared" si="2"/>
        <v>1.0004999999999999</v>
      </c>
      <c r="W5" s="24"/>
      <c r="X5" s="24"/>
      <c r="Y5" s="24"/>
      <c r="Z5" s="26">
        <v>25</v>
      </c>
      <c r="AA5" s="19" t="s">
        <v>5</v>
      </c>
    </row>
    <row r="6" spans="2:27" x14ac:dyDescent="0.2">
      <c r="B6" s="2">
        <v>0.25</v>
      </c>
      <c r="C6" s="24">
        <f t="shared" si="1"/>
        <v>0.98624999999999996</v>
      </c>
      <c r="D6" s="24">
        <f t="shared" si="1"/>
        <v>0.99124999999999996</v>
      </c>
      <c r="E6" s="24">
        <f t="shared" si="1"/>
        <v>0.98424999999999996</v>
      </c>
      <c r="F6" s="24">
        <f t="shared" si="1"/>
        <v>0.98924999999999996</v>
      </c>
      <c r="G6" s="24">
        <f t="shared" si="1"/>
        <v>0.98524999999999996</v>
      </c>
      <c r="H6" s="24">
        <f t="shared" si="1"/>
        <v>0.98750000000000004</v>
      </c>
      <c r="I6" s="24">
        <f t="shared" si="1"/>
        <v>0.98249999999999993</v>
      </c>
      <c r="J6" s="24">
        <f t="shared" si="1"/>
        <v>0.99324999999999997</v>
      </c>
      <c r="K6" s="24">
        <f t="shared" si="1"/>
        <v>0.98624999999999996</v>
      </c>
      <c r="L6" s="24">
        <f t="shared" si="1"/>
        <v>0.98724999999999996</v>
      </c>
      <c r="M6" s="24">
        <f t="shared" si="2"/>
        <v>0.99</v>
      </c>
      <c r="N6" s="24">
        <f t="shared" si="2"/>
        <v>0.97924999999999995</v>
      </c>
      <c r="O6" s="24">
        <f t="shared" si="2"/>
        <v>0.98724999999999996</v>
      </c>
      <c r="P6" s="24">
        <f t="shared" si="2"/>
        <v>0.98750000000000004</v>
      </c>
      <c r="Q6" s="24">
        <f t="shared" si="2"/>
        <v>0.97899999999999998</v>
      </c>
      <c r="R6" s="24">
        <f t="shared" si="2"/>
        <v>0.98950000000000005</v>
      </c>
      <c r="S6" s="24">
        <f t="shared" si="2"/>
        <v>0.98550000000000004</v>
      </c>
      <c r="T6" s="24">
        <f t="shared" si="2"/>
        <v>0.98924999999999996</v>
      </c>
      <c r="U6" s="24">
        <f t="shared" si="2"/>
        <v>0.99</v>
      </c>
      <c r="V6" s="24">
        <f t="shared" si="2"/>
        <v>0.99324999999999997</v>
      </c>
      <c r="W6" s="24"/>
      <c r="X6" s="24"/>
      <c r="Y6" s="24"/>
      <c r="Z6" s="26">
        <v>37</v>
      </c>
      <c r="AA6" s="19" t="s">
        <v>12</v>
      </c>
    </row>
    <row r="7" spans="2:27" x14ac:dyDescent="0.2">
      <c r="B7" s="2">
        <v>0.1</v>
      </c>
      <c r="C7" s="24">
        <f t="shared" si="1"/>
        <v>0.97</v>
      </c>
      <c r="D7" s="24">
        <f t="shared" si="1"/>
        <v>0.97889999999999999</v>
      </c>
      <c r="E7" s="24">
        <f t="shared" si="1"/>
        <v>0.97060000000000002</v>
      </c>
      <c r="F7" s="24">
        <f t="shared" si="1"/>
        <v>0.97250000000000003</v>
      </c>
      <c r="G7" s="24">
        <f t="shared" si="1"/>
        <v>0.97670000000000001</v>
      </c>
      <c r="H7" s="24">
        <f t="shared" si="1"/>
        <v>0.98080000000000001</v>
      </c>
      <c r="I7" s="24">
        <f t="shared" si="1"/>
        <v>0.97450000000000003</v>
      </c>
      <c r="J7" s="24">
        <f t="shared" si="1"/>
        <v>0.97589999999999999</v>
      </c>
      <c r="K7" s="24">
        <f t="shared" si="1"/>
        <v>0.98129999999999995</v>
      </c>
      <c r="L7" s="24">
        <f t="shared" si="1"/>
        <v>0.9677</v>
      </c>
      <c r="M7" s="24">
        <f t="shared" si="2"/>
        <v>0.97</v>
      </c>
      <c r="N7" s="24">
        <f t="shared" si="2"/>
        <v>0.9728</v>
      </c>
      <c r="O7" s="24">
        <f t="shared" si="2"/>
        <v>0.97609999999999997</v>
      </c>
      <c r="P7" s="24">
        <f t="shared" si="2"/>
        <v>0.97789999999999999</v>
      </c>
      <c r="Q7" s="24">
        <f t="shared" si="2"/>
        <v>0.97299999999999998</v>
      </c>
      <c r="R7" s="24">
        <f t="shared" si="2"/>
        <v>0.9728</v>
      </c>
      <c r="S7" s="24">
        <f t="shared" si="2"/>
        <v>0.96870000000000001</v>
      </c>
      <c r="T7" s="24">
        <f t="shared" si="2"/>
        <v>0.97689999999999999</v>
      </c>
      <c r="U7" s="24">
        <f t="shared" si="2"/>
        <v>0.97489999999999999</v>
      </c>
      <c r="V7" s="24">
        <f t="shared" si="2"/>
        <v>0.98180000000000001</v>
      </c>
      <c r="W7" s="24"/>
      <c r="X7" s="24"/>
      <c r="Y7" s="24"/>
      <c r="Z7" s="26">
        <v>45</v>
      </c>
      <c r="AA7" s="19" t="s">
        <v>11</v>
      </c>
    </row>
    <row r="8" spans="2:27" x14ac:dyDescent="0.2">
      <c r="B8" s="2">
        <v>0.01</v>
      </c>
      <c r="C8" s="24">
        <f t="shared" si="1"/>
        <v>0.95440999999999998</v>
      </c>
      <c r="D8" s="24">
        <f t="shared" si="1"/>
        <v>0.96899999999999997</v>
      </c>
      <c r="E8" s="24">
        <f t="shared" si="1"/>
        <v>0.95694000000000001</v>
      </c>
      <c r="F8" s="24">
        <f t="shared" si="1"/>
        <v>0.95695999999999992</v>
      </c>
      <c r="G8" s="24">
        <f t="shared" si="1"/>
        <v>0.95189999999999997</v>
      </c>
      <c r="H8" s="24">
        <f t="shared" si="1"/>
        <v>0.94718999999999998</v>
      </c>
      <c r="I8" s="24">
        <f t="shared" si="1"/>
        <v>0.95989999999999998</v>
      </c>
      <c r="J8" s="24">
        <f t="shared" si="1"/>
        <v>0.96492</v>
      </c>
      <c r="K8" s="24">
        <f t="shared" si="1"/>
        <v>0.96179999999999999</v>
      </c>
      <c r="L8" s="24">
        <f t="shared" si="1"/>
        <v>0.96144999999999992</v>
      </c>
      <c r="M8" s="24">
        <f t="shared" si="2"/>
        <v>0.95399999999999996</v>
      </c>
      <c r="N8" s="24">
        <f t="shared" si="2"/>
        <v>0.95791999999999999</v>
      </c>
      <c r="O8" s="24">
        <f t="shared" si="2"/>
        <v>0.96048999999999995</v>
      </c>
      <c r="P8" s="24">
        <f t="shared" si="2"/>
        <v>0.96646999999999994</v>
      </c>
      <c r="Q8" s="24">
        <f t="shared" si="2"/>
        <v>0.96797999999999995</v>
      </c>
      <c r="R8" s="24">
        <f t="shared" si="2"/>
        <v>0.95044999999999991</v>
      </c>
      <c r="S8" s="24">
        <f t="shared" si="2"/>
        <v>0.95587999999999995</v>
      </c>
      <c r="T8" s="24">
        <f t="shared" si="2"/>
        <v>0.95277999999999996</v>
      </c>
      <c r="U8" s="24">
        <f t="shared" si="2"/>
        <v>0.94487999999999994</v>
      </c>
      <c r="V8" s="24">
        <f t="shared" si="2"/>
        <v>0.96597999999999995</v>
      </c>
      <c r="W8" s="25"/>
      <c r="Z8" s="26">
        <v>50</v>
      </c>
      <c r="AA8" s="19" t="s">
        <v>47</v>
      </c>
    </row>
    <row r="10" spans="2:27" x14ac:dyDescent="0.2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1" t="s">
        <v>55</v>
      </c>
    </row>
    <row r="11" spans="2:27" x14ac:dyDescent="0.2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2:27" x14ac:dyDescent="0.2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2:27" x14ac:dyDescent="0.2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7" x14ac:dyDescent="0.2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6" spans="2:27" x14ac:dyDescent="0.2">
      <c r="B16" s="28" t="str">
        <f>C30</f>
        <v>MP_Shock_PV</v>
      </c>
      <c r="C16" s="3">
        <f>Forecasts!B5</f>
        <v>28.27279226602899</v>
      </c>
      <c r="D16" s="3">
        <f>Forecasts!C5</f>
        <v>27.761041049543312</v>
      </c>
      <c r="E16" s="3">
        <f>Forecasts!D5</f>
        <v>28.505750455121099</v>
      </c>
      <c r="F16" s="3">
        <f>Forecasts!E5</f>
        <v>29.205647171235469</v>
      </c>
      <c r="G16" s="3">
        <f>Forecasts!F5</f>
        <v>30.298392173850406</v>
      </c>
      <c r="H16" s="3">
        <f>Forecasts!G5</f>
        <v>33.091935327973381</v>
      </c>
      <c r="I16" s="3">
        <f>Forecasts!H5</f>
        <v>36.450403805502489</v>
      </c>
      <c r="J16" s="3">
        <f>Forecasts!I5</f>
        <v>39.798125152249007</v>
      </c>
      <c r="K16" s="3">
        <f>Forecasts!J5</f>
        <v>42.713065896890846</v>
      </c>
      <c r="L16" s="3">
        <f>Forecasts!K5</f>
        <v>43.567116951484159</v>
      </c>
      <c r="M16" s="3">
        <f>Forecasts!L5</f>
        <v>45.193194539005013</v>
      </c>
      <c r="N16" s="3">
        <f>Forecasts!M5</f>
        <v>46.226553320089486</v>
      </c>
      <c r="O16" s="3">
        <f>Forecasts!N5</f>
        <v>47.504442701156613</v>
      </c>
      <c r="P16" s="3">
        <f>Forecasts!O5</f>
        <v>49.404350089831603</v>
      </c>
      <c r="Q16" s="3">
        <f>Forecasts!P5</f>
        <v>50.663047457636914</v>
      </c>
      <c r="R16" s="3">
        <f>Forecasts!Q5</f>
        <v>51.946516799211224</v>
      </c>
      <c r="S16" s="3">
        <f>Forecasts!R5</f>
        <v>53.429035387520912</v>
      </c>
      <c r="T16" s="3">
        <f>Forecasts!S5</f>
        <v>54.550036420887778</v>
      </c>
      <c r="U16" s="3">
        <f>Forecasts!T5</f>
        <v>55.574438487307312</v>
      </c>
      <c r="V16" s="3">
        <f>Forecasts!U5</f>
        <v>57.438021022986987</v>
      </c>
      <c r="W16" s="3">
        <f>Forecasts!V5</f>
        <v>0</v>
      </c>
      <c r="X16" s="3">
        <f>Forecasts!W5</f>
        <v>0</v>
      </c>
      <c r="Y16" s="3"/>
    </row>
    <row r="17" spans="2:25" x14ac:dyDescent="0.2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2:25" x14ac:dyDescent="0.2">
      <c r="B18" s="28" t="s">
        <v>49</v>
      </c>
      <c r="C18" s="31">
        <f>MIN(C19:V19)</f>
        <v>1.7517216902261765</v>
      </c>
      <c r="D18" s="40" t="s">
        <v>50</v>
      </c>
      <c r="E18" s="31">
        <f>MAX(C19:V19)</f>
        <v>6.3805012827277565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2:25" x14ac:dyDescent="0.2">
      <c r="C19" s="31">
        <f t="shared" ref="C19:V19" si="3">C22-C28</f>
        <v>2.7209735276826272</v>
      </c>
      <c r="D19" s="31">
        <f t="shared" si="3"/>
        <v>1.7517216902261765</v>
      </c>
      <c r="E19" s="31">
        <f t="shared" si="3"/>
        <v>2.5124968451143737</v>
      </c>
      <c r="F19" s="31">
        <f t="shared" si="3"/>
        <v>2.5879123958431727</v>
      </c>
      <c r="G19" s="31">
        <f t="shared" si="3"/>
        <v>3.022264619341577</v>
      </c>
      <c r="H19" s="31">
        <f t="shared" si="3"/>
        <v>3.5309094994947579</v>
      </c>
      <c r="I19" s="31">
        <f t="shared" si="3"/>
        <v>3.014083890677</v>
      </c>
      <c r="J19" s="31">
        <f t="shared" si="3"/>
        <v>2.8312386233309965</v>
      </c>
      <c r="K19" s="31">
        <f t="shared" si="3"/>
        <v>3.7164638636884746</v>
      </c>
      <c r="L19" s="31">
        <f t="shared" si="3"/>
        <v>3.5990795313621078</v>
      </c>
      <c r="M19" s="31">
        <f t="shared" si="3"/>
        <v>4.2269194852331466</v>
      </c>
      <c r="N19" s="31">
        <f t="shared" si="3"/>
        <v>3.9338796875396156</v>
      </c>
      <c r="O19" s="31">
        <f t="shared" si="3"/>
        <v>3.7072467083982659</v>
      </c>
      <c r="P19" s="31">
        <f t="shared" si="3"/>
        <v>3.2636513669342762</v>
      </c>
      <c r="Q19" s="31">
        <f t="shared" si="3"/>
        <v>3.2702997133904645</v>
      </c>
      <c r="R19" s="31">
        <f t="shared" si="3"/>
        <v>5.4320472616935263</v>
      </c>
      <c r="S19" s="31">
        <f t="shared" si="3"/>
        <v>5.0079034868723369</v>
      </c>
      <c r="T19" s="31">
        <f t="shared" si="3"/>
        <v>5.1538874410454838</v>
      </c>
      <c r="U19" s="31">
        <f t="shared" si="3"/>
        <v>6.3805012827277565</v>
      </c>
      <c r="V19" s="31">
        <f t="shared" si="3"/>
        <v>3.8787895596823105</v>
      </c>
      <c r="W19" s="29"/>
      <c r="X19" s="29"/>
      <c r="Y19" s="29"/>
    </row>
    <row r="20" spans="2:25" x14ac:dyDescent="0.2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2:25" x14ac:dyDescent="0.2">
      <c r="C21" s="39">
        <f>C33</f>
        <v>2017</v>
      </c>
      <c r="D21" s="39">
        <f t="shared" ref="D21:V21" si="4">D33</f>
        <v>2018</v>
      </c>
      <c r="E21" s="39">
        <f t="shared" si="4"/>
        <v>2019</v>
      </c>
      <c r="F21" s="39">
        <f t="shared" si="4"/>
        <v>2020</v>
      </c>
      <c r="G21" s="39">
        <f t="shared" si="4"/>
        <v>2021</v>
      </c>
      <c r="H21" s="39">
        <f t="shared" si="4"/>
        <v>2022</v>
      </c>
      <c r="I21" s="39">
        <f t="shared" si="4"/>
        <v>2023</v>
      </c>
      <c r="J21" s="39">
        <f t="shared" si="4"/>
        <v>2024</v>
      </c>
      <c r="K21" s="39">
        <f t="shared" si="4"/>
        <v>2025</v>
      </c>
      <c r="L21" s="39">
        <f t="shared" si="4"/>
        <v>2026</v>
      </c>
      <c r="M21" s="39">
        <f t="shared" si="4"/>
        <v>2027</v>
      </c>
      <c r="N21" s="39">
        <f t="shared" si="4"/>
        <v>2028</v>
      </c>
      <c r="O21" s="39">
        <f t="shared" si="4"/>
        <v>2029</v>
      </c>
      <c r="P21" s="39">
        <f t="shared" si="4"/>
        <v>2030</v>
      </c>
      <c r="Q21" s="39">
        <f t="shared" si="4"/>
        <v>2031</v>
      </c>
      <c r="R21" s="39">
        <f t="shared" si="4"/>
        <v>2032</v>
      </c>
      <c r="S21" s="39">
        <f t="shared" si="4"/>
        <v>2033</v>
      </c>
      <c r="T21" s="39">
        <f t="shared" si="4"/>
        <v>2034</v>
      </c>
      <c r="U21" s="39">
        <f t="shared" si="4"/>
        <v>2035</v>
      </c>
      <c r="V21" s="39">
        <f t="shared" si="4"/>
        <v>2036</v>
      </c>
      <c r="W21" s="24"/>
      <c r="X21" s="24"/>
      <c r="Y21" s="24"/>
    </row>
    <row r="22" spans="2:25" x14ac:dyDescent="0.2">
      <c r="B22" s="2" t="s">
        <v>47</v>
      </c>
      <c r="C22" s="31">
        <f t="shared" ref="C22:V23" si="5">C2*C$16</f>
        <v>29.704809194303355</v>
      </c>
      <c r="D22" s="31">
        <f t="shared" si="5"/>
        <v>28.652170467233645</v>
      </c>
      <c r="E22" s="31">
        <f t="shared" si="5"/>
        <v>29.790789685637957</v>
      </c>
      <c r="F22" s="31">
        <f t="shared" si="5"/>
        <v>30.536548512828666</v>
      </c>
      <c r="G22" s="31">
        <f t="shared" si="5"/>
        <v>31.863304129629778</v>
      </c>
      <c r="H22" s="31">
        <f t="shared" si="5"/>
        <v>34.875259722797864</v>
      </c>
      <c r="I22" s="31">
        <f t="shared" si="5"/>
        <v>38.002826503578838</v>
      </c>
      <c r="J22" s="31">
        <f t="shared" si="5"/>
        <v>41.233245545239107</v>
      </c>
      <c r="K22" s="31">
        <f t="shared" si="5"/>
        <v>44.797890643318091</v>
      </c>
      <c r="L22" s="31">
        <f t="shared" si="5"/>
        <v>45.486684124366548</v>
      </c>
      <c r="M22" s="31">
        <f t="shared" si="5"/>
        <v>47.341227075443925</v>
      </c>
      <c r="N22" s="31">
        <f t="shared" si="5"/>
        <v>48.215219643919738</v>
      </c>
      <c r="O22" s="31">
        <f t="shared" si="5"/>
        <v>49.334788878432178</v>
      </c>
      <c r="P22" s="31">
        <f t="shared" si="5"/>
        <v>51.011473598253822</v>
      </c>
      <c r="Q22" s="31">
        <f t="shared" si="5"/>
        <v>52.311116391433842</v>
      </c>
      <c r="R22" s="31">
        <f t="shared" si="5"/>
        <v>54.804614153503827</v>
      </c>
      <c r="S22" s="31">
        <f t="shared" si="5"/>
        <v>56.079649833095822</v>
      </c>
      <c r="T22" s="31">
        <f t="shared" si="5"/>
        <v>57.128071142138943</v>
      </c>
      <c r="U22" s="31">
        <f t="shared" si="5"/>
        <v>58.891676720614683</v>
      </c>
      <c r="V22" s="31">
        <f t="shared" si="5"/>
        <v>59.36276910746728</v>
      </c>
      <c r="W22" s="24"/>
      <c r="X22" s="24"/>
      <c r="Y22" s="24"/>
    </row>
    <row r="23" spans="2:25" x14ac:dyDescent="0.2">
      <c r="B23" s="2" t="s">
        <v>11</v>
      </c>
      <c r="C23" s="31">
        <f t="shared" si="5"/>
        <v>28.996575748039326</v>
      </c>
      <c r="D23" s="31">
        <f t="shared" si="5"/>
        <v>28.32459018284904</v>
      </c>
      <c r="E23" s="31">
        <f t="shared" si="5"/>
        <v>29.446440220140094</v>
      </c>
      <c r="F23" s="31">
        <f t="shared" si="5"/>
        <v>29.953311738819099</v>
      </c>
      <c r="G23" s="31">
        <f t="shared" si="5"/>
        <v>31.086150370370518</v>
      </c>
      <c r="H23" s="31">
        <f t="shared" si="5"/>
        <v>33.753774034532853</v>
      </c>
      <c r="I23" s="31">
        <f t="shared" si="5"/>
        <v>37.350728779498397</v>
      </c>
      <c r="J23" s="31">
        <f t="shared" si="5"/>
        <v>40.657764655537576</v>
      </c>
      <c r="K23" s="31">
        <f t="shared" si="5"/>
        <v>43.575869828008038</v>
      </c>
      <c r="L23" s="31">
        <f t="shared" si="5"/>
        <v>44.830563343077195</v>
      </c>
      <c r="M23" s="31">
        <f t="shared" si="5"/>
        <v>46.426968749919844</v>
      </c>
      <c r="N23" s="31">
        <f t="shared" si="5"/>
        <v>47.539387434380025</v>
      </c>
      <c r="O23" s="31">
        <f t="shared" si="5"/>
        <v>48.796563542628064</v>
      </c>
      <c r="P23" s="31">
        <f t="shared" si="5"/>
        <v>50.703684497194175</v>
      </c>
      <c r="Q23" s="31">
        <f t="shared" si="5"/>
        <v>52.137342138654141</v>
      </c>
      <c r="R23" s="31">
        <f t="shared" si="5"/>
        <v>53.198427854072214</v>
      </c>
      <c r="S23" s="31">
        <f t="shared" si="5"/>
        <v>54.999849027914017</v>
      </c>
      <c r="T23" s="31">
        <f t="shared" si="5"/>
        <v>55.87014730227326</v>
      </c>
      <c r="U23" s="31">
        <f t="shared" si="5"/>
        <v>56.769288914784411</v>
      </c>
      <c r="V23" s="31">
        <f t="shared" si="5"/>
        <v>58.431698786684656</v>
      </c>
      <c r="W23" s="29"/>
      <c r="X23" s="29"/>
      <c r="Y23" s="29"/>
    </row>
    <row r="24" spans="2:25" x14ac:dyDescent="0.2">
      <c r="B24" s="2" t="s">
        <v>12</v>
      </c>
      <c r="C24" s="31">
        <f t="shared" ref="C24:V24" si="6">C4*C$16</f>
        <v>28.63327036742086</v>
      </c>
      <c r="D24" s="31">
        <f t="shared" si="6"/>
        <v>28.017830679251588</v>
      </c>
      <c r="E24" s="31">
        <f t="shared" si="6"/>
        <v>29.011727525699495</v>
      </c>
      <c r="F24" s="31">
        <f t="shared" si="6"/>
        <v>29.439292348605353</v>
      </c>
      <c r="G24" s="31">
        <f t="shared" si="6"/>
        <v>30.775591850588548</v>
      </c>
      <c r="H24" s="31">
        <f t="shared" si="6"/>
        <v>33.422854681253114</v>
      </c>
      <c r="I24" s="31">
        <f t="shared" si="6"/>
        <v>37.06094806924466</v>
      </c>
      <c r="J24" s="31">
        <f t="shared" si="6"/>
        <v>40.106560622178932</v>
      </c>
      <c r="K24" s="31">
        <f t="shared" si="6"/>
        <v>43.204266154705095</v>
      </c>
      <c r="L24" s="31">
        <f t="shared" si="6"/>
        <v>44.209731926518543</v>
      </c>
      <c r="M24" s="31">
        <f t="shared" si="6"/>
        <v>45.893689054359591</v>
      </c>
      <c r="N24" s="31">
        <f t="shared" si="6"/>
        <v>47.13952774816125</v>
      </c>
      <c r="O24" s="31">
        <f t="shared" si="6"/>
        <v>48.122000456271643</v>
      </c>
      <c r="P24" s="31">
        <f t="shared" si="6"/>
        <v>50.083659903566783</v>
      </c>
      <c r="Q24" s="31">
        <f t="shared" si="6"/>
        <v>51.726971454247284</v>
      </c>
      <c r="R24" s="31">
        <f t="shared" si="6"/>
        <v>52.401048821204327</v>
      </c>
      <c r="S24" s="31">
        <f t="shared" si="6"/>
        <v>54.070183812171166</v>
      </c>
      <c r="T24" s="31">
        <f t="shared" si="6"/>
        <v>55.13644931241231</v>
      </c>
      <c r="U24" s="31">
        <f t="shared" si="6"/>
        <v>56.116289262558553</v>
      </c>
      <c r="V24" s="31">
        <f t="shared" si="6"/>
        <v>57.725211128101918</v>
      </c>
      <c r="W24" s="29"/>
      <c r="X24" s="29"/>
      <c r="Y24" s="29"/>
    </row>
    <row r="25" spans="2:25" x14ac:dyDescent="0.2">
      <c r="B25" s="2" t="s">
        <v>5</v>
      </c>
      <c r="C25" s="31">
        <f t="shared" ref="C25:V25" si="7">AVERAGE(C$34:C$133)*C$16</f>
        <v>28.27222681018366</v>
      </c>
      <c r="D25" s="31">
        <f t="shared" si="7"/>
        <v>27.761041049543309</v>
      </c>
      <c r="E25" s="31">
        <f t="shared" si="7"/>
        <v>28.5063205701302</v>
      </c>
      <c r="F25" s="31">
        <f t="shared" si="7"/>
        <v>29.205063058292048</v>
      </c>
      <c r="G25" s="31">
        <f t="shared" si="7"/>
        <v>30.298392173850406</v>
      </c>
      <c r="H25" s="31">
        <f t="shared" si="7"/>
        <v>33.090611650560263</v>
      </c>
      <c r="I25" s="31">
        <f t="shared" si="7"/>
        <v>36.447487773198034</v>
      </c>
      <c r="J25" s="31">
        <f t="shared" si="7"/>
        <v>39.798921114752048</v>
      </c>
      <c r="K25" s="31">
        <f t="shared" si="7"/>
        <v>42.713065896890853</v>
      </c>
      <c r="L25" s="31">
        <f t="shared" si="7"/>
        <v>43.567988293823191</v>
      </c>
      <c r="M25" s="31">
        <f t="shared" si="7"/>
        <v>45.19409840289579</v>
      </c>
      <c r="N25" s="31">
        <f t="shared" si="7"/>
        <v>46.227477851155903</v>
      </c>
      <c r="O25" s="31">
        <f t="shared" si="7"/>
        <v>47.502542523448575</v>
      </c>
      <c r="P25" s="31">
        <f t="shared" si="7"/>
        <v>49.407314350836991</v>
      </c>
      <c r="Q25" s="31">
        <f t="shared" si="7"/>
        <v>50.664060718586072</v>
      </c>
      <c r="R25" s="31">
        <f t="shared" si="7"/>
        <v>51.943400008203263</v>
      </c>
      <c r="S25" s="31">
        <f t="shared" si="7"/>
        <v>53.423692483982151</v>
      </c>
      <c r="T25" s="31">
        <f t="shared" si="7"/>
        <v>54.547854419430934</v>
      </c>
      <c r="U25" s="31">
        <f t="shared" si="7"/>
        <v>55.572215509767808</v>
      </c>
      <c r="V25" s="31">
        <f t="shared" si="7"/>
        <v>57.438021022987002</v>
      </c>
      <c r="W25" s="29"/>
      <c r="X25" s="29"/>
      <c r="Y25" s="29"/>
    </row>
    <row r="26" spans="2:25" x14ac:dyDescent="0.2">
      <c r="B26" s="2" t="s">
        <v>13</v>
      </c>
      <c r="C26" s="31">
        <f t="shared" ref="C26:V26" si="8">C6*C$16</f>
        <v>27.88404137237109</v>
      </c>
      <c r="D26" s="31">
        <f t="shared" si="8"/>
        <v>27.518131940359808</v>
      </c>
      <c r="E26" s="31">
        <f t="shared" si="8"/>
        <v>28.056784885452942</v>
      </c>
      <c r="F26" s="31">
        <f t="shared" si="8"/>
        <v>28.891686464144687</v>
      </c>
      <c r="G26" s="31">
        <f t="shared" si="8"/>
        <v>29.851490889286111</v>
      </c>
      <c r="H26" s="31">
        <f t="shared" si="8"/>
        <v>32.678286136373714</v>
      </c>
      <c r="I26" s="31">
        <f t="shared" si="8"/>
        <v>35.812521738906192</v>
      </c>
      <c r="J26" s="31">
        <f t="shared" si="8"/>
        <v>39.529487807471327</v>
      </c>
      <c r="K26" s="31">
        <f t="shared" si="8"/>
        <v>42.125761240808593</v>
      </c>
      <c r="L26" s="31">
        <f t="shared" si="8"/>
        <v>43.011636210352734</v>
      </c>
      <c r="M26" s="31">
        <f t="shared" si="8"/>
        <v>44.741262593614962</v>
      </c>
      <c r="N26" s="31">
        <f t="shared" si="8"/>
        <v>45.267352338697627</v>
      </c>
      <c r="O26" s="31">
        <f t="shared" si="8"/>
        <v>46.898761056716864</v>
      </c>
      <c r="P26" s="31">
        <f t="shared" si="8"/>
        <v>48.786795713708713</v>
      </c>
      <c r="Q26" s="31">
        <f t="shared" si="8"/>
        <v>49.599123461026537</v>
      </c>
      <c r="R26" s="31">
        <f t="shared" si="8"/>
        <v>51.401078372819512</v>
      </c>
      <c r="S26" s="31">
        <f t="shared" si="8"/>
        <v>52.654314374401864</v>
      </c>
      <c r="T26" s="31">
        <f t="shared" si="8"/>
        <v>53.963623529363232</v>
      </c>
      <c r="U26" s="31">
        <f t="shared" si="8"/>
        <v>55.018694102434239</v>
      </c>
      <c r="V26" s="31">
        <f t="shared" si="8"/>
        <v>57.050314381081826</v>
      </c>
      <c r="W26" s="29"/>
      <c r="X26" s="29"/>
      <c r="Y26" s="29"/>
    </row>
    <row r="27" spans="2:25" x14ac:dyDescent="0.2">
      <c r="B27" s="2" t="s">
        <v>14</v>
      </c>
      <c r="C27" s="31">
        <f t="shared" ref="C27:V28" si="9">C7*C$16</f>
        <v>27.424608498048119</v>
      </c>
      <c r="D27" s="31">
        <f t="shared" si="9"/>
        <v>27.175283083397947</v>
      </c>
      <c r="E27" s="31">
        <f t="shared" si="9"/>
        <v>27.66768139174054</v>
      </c>
      <c r="F27" s="31">
        <f t="shared" si="9"/>
        <v>28.402491874026495</v>
      </c>
      <c r="G27" s="31">
        <f t="shared" si="9"/>
        <v>29.592439636199693</v>
      </c>
      <c r="H27" s="31">
        <f t="shared" si="9"/>
        <v>32.45657016967629</v>
      </c>
      <c r="I27" s="31">
        <f t="shared" si="9"/>
        <v>35.520918508462174</v>
      </c>
      <c r="J27" s="31">
        <f t="shared" si="9"/>
        <v>38.838990336079803</v>
      </c>
      <c r="K27" s="31">
        <f t="shared" si="9"/>
        <v>41.914331564618983</v>
      </c>
      <c r="L27" s="31">
        <f t="shared" si="9"/>
        <v>42.159899073951223</v>
      </c>
      <c r="M27" s="31">
        <f t="shared" si="9"/>
        <v>43.837398702834861</v>
      </c>
      <c r="N27" s="31">
        <f t="shared" si="9"/>
        <v>44.969191069783051</v>
      </c>
      <c r="O27" s="31">
        <f t="shared" si="9"/>
        <v>46.36908652059897</v>
      </c>
      <c r="P27" s="31">
        <f t="shared" si="9"/>
        <v>48.312513952846324</v>
      </c>
      <c r="Q27" s="31">
        <f t="shared" si="9"/>
        <v>49.295145176280712</v>
      </c>
      <c r="R27" s="31">
        <f t="shared" si="9"/>
        <v>50.533571542272682</v>
      </c>
      <c r="S27" s="31">
        <f t="shared" si="9"/>
        <v>51.756706579891507</v>
      </c>
      <c r="T27" s="31">
        <f t="shared" si="9"/>
        <v>53.289930579565272</v>
      </c>
      <c r="U27" s="31">
        <f t="shared" si="9"/>
        <v>54.179520081275896</v>
      </c>
      <c r="V27" s="31">
        <f t="shared" si="9"/>
        <v>56.392649040368624</v>
      </c>
      <c r="W27" s="29"/>
      <c r="X27" s="29"/>
      <c r="Y27" s="29"/>
    </row>
    <row r="28" spans="2:25" x14ac:dyDescent="0.2">
      <c r="B28" s="2" t="s">
        <v>48</v>
      </c>
      <c r="C28" s="31">
        <f t="shared" si="9"/>
        <v>26.983835666620728</v>
      </c>
      <c r="D28" s="31">
        <f t="shared" si="9"/>
        <v>26.900448777007469</v>
      </c>
      <c r="E28" s="31">
        <f t="shared" si="9"/>
        <v>27.278292840523584</v>
      </c>
      <c r="F28" s="31">
        <f t="shared" si="9"/>
        <v>27.948636116985494</v>
      </c>
      <c r="G28" s="31">
        <f t="shared" si="9"/>
        <v>28.841039510288201</v>
      </c>
      <c r="H28" s="31">
        <f t="shared" si="9"/>
        <v>31.344350223303106</v>
      </c>
      <c r="I28" s="31">
        <f t="shared" si="9"/>
        <v>34.988742612901838</v>
      </c>
      <c r="J28" s="31">
        <f t="shared" si="9"/>
        <v>38.402006921908111</v>
      </c>
      <c r="K28" s="31">
        <f t="shared" si="9"/>
        <v>41.081426779629616</v>
      </c>
      <c r="L28" s="31">
        <f t="shared" si="9"/>
        <v>41.88760459300444</v>
      </c>
      <c r="M28" s="31">
        <f t="shared" si="9"/>
        <v>43.114307590210778</v>
      </c>
      <c r="N28" s="31">
        <f t="shared" si="9"/>
        <v>44.281339956380123</v>
      </c>
      <c r="O28" s="31">
        <f t="shared" si="9"/>
        <v>45.627542170033912</v>
      </c>
      <c r="P28" s="31">
        <f t="shared" si="9"/>
        <v>47.747822231319546</v>
      </c>
      <c r="Q28" s="31">
        <f t="shared" si="9"/>
        <v>49.040816678043377</v>
      </c>
      <c r="R28" s="31">
        <f t="shared" si="9"/>
        <v>49.372566891810301</v>
      </c>
      <c r="S28" s="31">
        <f t="shared" si="9"/>
        <v>51.071746346223485</v>
      </c>
      <c r="T28" s="31">
        <f t="shared" si="9"/>
        <v>51.974183701093459</v>
      </c>
      <c r="U28" s="31">
        <f t="shared" si="9"/>
        <v>52.511175437886926</v>
      </c>
      <c r="V28" s="31">
        <f t="shared" si="9"/>
        <v>55.483979547784969</v>
      </c>
      <c r="W28" s="29"/>
      <c r="X28" s="29"/>
      <c r="Y28" s="29"/>
    </row>
    <row r="30" spans="2:25" x14ac:dyDescent="0.2">
      <c r="B30" s="2" t="s">
        <v>3</v>
      </c>
      <c r="C30" s="2" t="s">
        <v>7</v>
      </c>
      <c r="F30" s="32"/>
    </row>
    <row r="31" spans="2:25" x14ac:dyDescent="0.2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2"/>
      <c r="X31" s="32"/>
      <c r="Y31" s="32"/>
    </row>
    <row r="32" spans="2:25" x14ac:dyDescent="0.2">
      <c r="B32" s="2" t="s">
        <v>4</v>
      </c>
      <c r="C32" s="2" t="s">
        <v>0</v>
      </c>
    </row>
    <row r="33" spans="2:25" ht="51" x14ac:dyDescent="0.2">
      <c r="B33" s="2" t="s">
        <v>44</v>
      </c>
      <c r="C33" s="2">
        <f>'Fig 7.9 P - Mid C'!C33</f>
        <v>2017</v>
      </c>
      <c r="D33" s="2">
        <f>C33+1</f>
        <v>2018</v>
      </c>
      <c r="E33" s="2">
        <f t="shared" ref="E33:V33" si="10">D33+1</f>
        <v>2019</v>
      </c>
      <c r="F33" s="2">
        <f t="shared" si="10"/>
        <v>2020</v>
      </c>
      <c r="G33" s="2">
        <f t="shared" si="10"/>
        <v>2021</v>
      </c>
      <c r="H33" s="2">
        <f t="shared" si="10"/>
        <v>2022</v>
      </c>
      <c r="I33" s="2">
        <f t="shared" si="10"/>
        <v>2023</v>
      </c>
      <c r="J33" s="2">
        <f t="shared" si="10"/>
        <v>2024</v>
      </c>
      <c r="K33" s="2">
        <f t="shared" si="10"/>
        <v>2025</v>
      </c>
      <c r="L33" s="2">
        <f t="shared" si="10"/>
        <v>2026</v>
      </c>
      <c r="M33" s="2">
        <f t="shared" si="10"/>
        <v>2027</v>
      </c>
      <c r="N33" s="2">
        <f t="shared" si="10"/>
        <v>2028</v>
      </c>
      <c r="O33" s="2">
        <f t="shared" si="10"/>
        <v>2029</v>
      </c>
      <c r="P33" s="2">
        <f t="shared" si="10"/>
        <v>2030</v>
      </c>
      <c r="Q33" s="2">
        <f t="shared" si="10"/>
        <v>2031</v>
      </c>
      <c r="R33" s="2">
        <f t="shared" si="10"/>
        <v>2032</v>
      </c>
      <c r="S33" s="2">
        <f t="shared" si="10"/>
        <v>2033</v>
      </c>
      <c r="T33" s="2">
        <f t="shared" si="10"/>
        <v>2034</v>
      </c>
      <c r="U33" s="2">
        <f t="shared" si="10"/>
        <v>2035</v>
      </c>
      <c r="V33" s="2">
        <f t="shared" si="10"/>
        <v>2036</v>
      </c>
      <c r="W33" s="34" t="s">
        <v>53</v>
      </c>
      <c r="X33" s="2" t="s">
        <v>5</v>
      </c>
      <c r="Y33" s="34" t="s">
        <v>45</v>
      </c>
    </row>
    <row r="34" spans="2:25" x14ac:dyDescent="0.2">
      <c r="B34" s="2">
        <f>'PV Shocks'!AF5</f>
        <v>4</v>
      </c>
      <c r="C34" s="27">
        <f>'PV Shocks'!AG5</f>
        <v>1.008</v>
      </c>
      <c r="D34" s="27">
        <f>'PV Shocks'!AH5</f>
        <v>1.02</v>
      </c>
      <c r="E34" s="27">
        <f>'PV Shocks'!AI5</f>
        <v>1</v>
      </c>
      <c r="F34" s="27">
        <f>'PV Shocks'!AJ5</f>
        <v>0.995</v>
      </c>
      <c r="G34" s="27">
        <f>'PV Shocks'!AK5</f>
        <v>0.97799999999999998</v>
      </c>
      <c r="H34" s="27">
        <f>'PV Shocks'!AL5</f>
        <v>0.98199999999999998</v>
      </c>
      <c r="I34" s="27">
        <f>'PV Shocks'!AM5</f>
        <v>1.0229999999999999</v>
      </c>
      <c r="J34" s="27">
        <f>'PV Shocks'!AN5</f>
        <v>1.008</v>
      </c>
      <c r="K34" s="27">
        <f>'PV Shocks'!AO5</f>
        <v>1.0309999999999999</v>
      </c>
      <c r="L34" s="27">
        <f>'PV Shocks'!AP5</f>
        <v>1.008</v>
      </c>
      <c r="M34" s="27">
        <f>'PV Shocks'!AQ5</f>
        <v>0.99</v>
      </c>
      <c r="N34" s="27">
        <f>'PV Shocks'!AR5</f>
        <v>0.97799999999999998</v>
      </c>
      <c r="O34" s="27">
        <f>'PV Shocks'!AS5</f>
        <v>1.0029999999999999</v>
      </c>
      <c r="P34" s="27">
        <f>'PV Shocks'!AT5</f>
        <v>1.034</v>
      </c>
      <c r="Q34" s="27">
        <f>'PV Shocks'!AU5</f>
        <v>1.022</v>
      </c>
      <c r="R34" s="27">
        <f>'PV Shocks'!AV5</f>
        <v>1.054</v>
      </c>
      <c r="S34" s="27">
        <f>'PV Shocks'!AW5</f>
        <v>1.044</v>
      </c>
      <c r="T34" s="27">
        <f>'PV Shocks'!AX5</f>
        <v>1.0029999999999999</v>
      </c>
      <c r="U34" s="27">
        <f>'PV Shocks'!AY5</f>
        <v>1</v>
      </c>
      <c r="V34" s="27">
        <f>'PV Shocks'!AZ5</f>
        <v>0.99199999999999999</v>
      </c>
      <c r="W34" s="39">
        <f>'PV Shocks'!BA5</f>
        <v>39</v>
      </c>
      <c r="X34" s="27">
        <f>'PV Shocks'!BB5</f>
        <v>1.00865</v>
      </c>
      <c r="Y34" s="39">
        <f>'PV Shocks'!BC5</f>
        <v>1</v>
      </c>
    </row>
    <row r="35" spans="2:25" x14ac:dyDescent="0.2">
      <c r="B35" s="2">
        <f>'PV Shocks'!AF6</f>
        <v>8</v>
      </c>
      <c r="C35" s="27">
        <f>'PV Shocks'!AG6</f>
        <v>1.0029999999999999</v>
      </c>
      <c r="D35" s="27">
        <f>'PV Shocks'!AH6</f>
        <v>0.98499999999999999</v>
      </c>
      <c r="E35" s="27">
        <f>'PV Shocks'!AI6</f>
        <v>0.98699999999999999</v>
      </c>
      <c r="F35" s="27">
        <f>'PV Shocks'!AJ6</f>
        <v>1.042</v>
      </c>
      <c r="G35" s="27">
        <f>'PV Shocks'!AK6</f>
        <v>1.016</v>
      </c>
      <c r="H35" s="27">
        <f>'PV Shocks'!AL6</f>
        <v>0.98199999999999998</v>
      </c>
      <c r="I35" s="27">
        <f>'PV Shocks'!AM6</f>
        <v>1.038</v>
      </c>
      <c r="J35" s="27">
        <f>'PV Shocks'!AN6</f>
        <v>0.99399999999999999</v>
      </c>
      <c r="K35" s="27">
        <f>'PV Shocks'!AO6</f>
        <v>0.98199999999999998</v>
      </c>
      <c r="L35" s="27">
        <f>'PV Shocks'!AP6</f>
        <v>0.995</v>
      </c>
      <c r="M35" s="27">
        <f>'PV Shocks'!AQ6</f>
        <v>0.99199999999999999</v>
      </c>
      <c r="N35" s="27">
        <f>'PV Shocks'!AR6</f>
        <v>1.01</v>
      </c>
      <c r="O35" s="27">
        <f>'PV Shocks'!AS6</f>
        <v>0.97699999999999998</v>
      </c>
      <c r="P35" s="27">
        <f>'PV Shocks'!AT6</f>
        <v>1.008</v>
      </c>
      <c r="Q35" s="27">
        <f>'PV Shocks'!AU6</f>
        <v>1.0209999999999999</v>
      </c>
      <c r="R35" s="27">
        <f>'PV Shocks'!AV6</f>
        <v>1.024</v>
      </c>
      <c r="S35" s="27">
        <f>'PV Shocks'!AW6</f>
        <v>0.98499999999999999</v>
      </c>
      <c r="T35" s="27">
        <f>'PV Shocks'!AX6</f>
        <v>1.026</v>
      </c>
      <c r="U35" s="27">
        <f>'PV Shocks'!AY6</f>
        <v>1.05</v>
      </c>
      <c r="V35" s="27">
        <f>'PV Shocks'!AZ6</f>
        <v>1.002</v>
      </c>
      <c r="W35" s="39">
        <f>'PV Shocks'!BA6</f>
        <v>22</v>
      </c>
      <c r="X35" s="27">
        <f>'PV Shocks'!BB6</f>
        <v>1.0059499999999999</v>
      </c>
      <c r="Y35" s="39">
        <f>'PV Shocks'!BC6</f>
        <v>2</v>
      </c>
    </row>
    <row r="36" spans="2:25" x14ac:dyDescent="0.2">
      <c r="B36" s="2">
        <f>'PV Shocks'!AF7</f>
        <v>10</v>
      </c>
      <c r="C36" s="27">
        <f>'PV Shocks'!AG7</f>
        <v>0.98299999999999998</v>
      </c>
      <c r="D36" s="27">
        <f>'PV Shocks'!AH7</f>
        <v>1.0049999999999999</v>
      </c>
      <c r="E36" s="27">
        <f>'PV Shocks'!AI7</f>
        <v>0.97099999999999997</v>
      </c>
      <c r="F36" s="27">
        <f>'PV Shocks'!AJ7</f>
        <v>1.006</v>
      </c>
      <c r="G36" s="27">
        <f>'PV Shocks'!AK7</f>
        <v>1</v>
      </c>
      <c r="H36" s="27">
        <f>'PV Shocks'!AL7</f>
        <v>0.98499999999999999</v>
      </c>
      <c r="I36" s="27">
        <f>'PV Shocks'!AM7</f>
        <v>1.0109999999999999</v>
      </c>
      <c r="J36" s="27">
        <f>'PV Shocks'!AN7</f>
        <v>1.004</v>
      </c>
      <c r="K36" s="27">
        <f>'PV Shocks'!AO7</f>
        <v>1.002</v>
      </c>
      <c r="L36" s="27">
        <f>'PV Shocks'!AP7</f>
        <v>1.0369999999999999</v>
      </c>
      <c r="M36" s="27">
        <f>'PV Shocks'!AQ7</f>
        <v>1.0069999999999999</v>
      </c>
      <c r="N36" s="27">
        <f>'PV Shocks'!AR7</f>
        <v>1.042</v>
      </c>
      <c r="O36" s="27">
        <f>'PV Shocks'!AS7</f>
        <v>1.0129999999999999</v>
      </c>
      <c r="P36" s="27">
        <f>'PV Shocks'!AT7</f>
        <v>1.03</v>
      </c>
      <c r="Q36" s="27">
        <f>'PV Shocks'!AU7</f>
        <v>1.0309999999999999</v>
      </c>
      <c r="R36" s="27">
        <f>'PV Shocks'!AV7</f>
        <v>0.99399999999999999</v>
      </c>
      <c r="S36" s="27">
        <f>'PV Shocks'!AW7</f>
        <v>1.0289999999999999</v>
      </c>
      <c r="T36" s="27">
        <f>'PV Shocks'!AX7</f>
        <v>1.002</v>
      </c>
      <c r="U36" s="27">
        <f>'PV Shocks'!AY7</f>
        <v>0.999</v>
      </c>
      <c r="V36" s="27">
        <f>'PV Shocks'!AZ7</f>
        <v>0.96699999999999997</v>
      </c>
      <c r="W36" s="39">
        <f>'PV Shocks'!BA7</f>
        <v>49</v>
      </c>
      <c r="X36" s="27">
        <f>'PV Shocks'!BB7</f>
        <v>1.0059</v>
      </c>
      <c r="Y36" s="39">
        <f>'PV Shocks'!BC7</f>
        <v>3</v>
      </c>
    </row>
    <row r="37" spans="2:25" x14ac:dyDescent="0.2">
      <c r="B37" s="2">
        <f>'PV Shocks'!AF8</f>
        <v>48</v>
      </c>
      <c r="C37" s="27">
        <f>'PV Shocks'!AG8</f>
        <v>1.0309999999999999</v>
      </c>
      <c r="D37" s="27">
        <f>'PV Shocks'!AH8</f>
        <v>1.0029999999999999</v>
      </c>
      <c r="E37" s="27">
        <f>'PV Shocks'!AI8</f>
        <v>0.98399999999999999</v>
      </c>
      <c r="F37" s="27">
        <f>'PV Shocks'!AJ8</f>
        <v>0.98</v>
      </c>
      <c r="G37" s="27">
        <f>'PV Shocks'!AK8</f>
        <v>1.0209999999999999</v>
      </c>
      <c r="H37" s="27">
        <f>'PV Shocks'!AL8</f>
        <v>0.996</v>
      </c>
      <c r="I37" s="27">
        <f>'PV Shocks'!AM8</f>
        <v>0.98699999999999999</v>
      </c>
      <c r="J37" s="27">
        <f>'PV Shocks'!AN8</f>
        <v>1.0269999999999999</v>
      </c>
      <c r="K37" s="27">
        <f>'PV Shocks'!AO8</f>
        <v>0.97499999999999998</v>
      </c>
      <c r="L37" s="27">
        <f>'PV Shocks'!AP8</f>
        <v>1.0469999999999999</v>
      </c>
      <c r="M37" s="27">
        <f>'PV Shocks'!AQ8</f>
        <v>1.036</v>
      </c>
      <c r="N37" s="27">
        <f>'PV Shocks'!AR8</f>
        <v>1.002</v>
      </c>
      <c r="O37" s="27">
        <f>'PV Shocks'!AS8</f>
        <v>1.0089999999999999</v>
      </c>
      <c r="P37" s="27">
        <f>'PV Shocks'!AT8</f>
        <v>1</v>
      </c>
      <c r="Q37" s="27">
        <f>'PV Shocks'!AU8</f>
        <v>0.995</v>
      </c>
      <c r="R37" s="27">
        <f>'PV Shocks'!AV8</f>
        <v>0.995</v>
      </c>
      <c r="S37" s="27">
        <f>'PV Shocks'!AW8</f>
        <v>1.012</v>
      </c>
      <c r="T37" s="27">
        <f>'PV Shocks'!AX8</f>
        <v>0.97099999999999997</v>
      </c>
      <c r="U37" s="27">
        <f>'PV Shocks'!AY8</f>
        <v>1.0209999999999999</v>
      </c>
      <c r="V37" s="27">
        <f>'PV Shocks'!AZ8</f>
        <v>1.016</v>
      </c>
      <c r="W37" s="39">
        <f>'PV Shocks'!BA8</f>
        <v>7</v>
      </c>
      <c r="X37" s="27">
        <f>'PV Shocks'!BB8</f>
        <v>1.0054000000000003</v>
      </c>
      <c r="Y37" s="39">
        <f>'PV Shocks'!BC8</f>
        <v>4</v>
      </c>
    </row>
    <row r="38" spans="2:25" x14ac:dyDescent="0.2">
      <c r="B38" s="2">
        <f>'PV Shocks'!AF9</f>
        <v>41</v>
      </c>
      <c r="C38" s="27">
        <f>'PV Shocks'!AG9</f>
        <v>1.004</v>
      </c>
      <c r="D38" s="27">
        <f>'PV Shocks'!AH9</f>
        <v>1.012</v>
      </c>
      <c r="E38" s="27">
        <f>'PV Shocks'!AI9</f>
        <v>1.01</v>
      </c>
      <c r="F38" s="27">
        <f>'PV Shocks'!AJ9</f>
        <v>1.0489999999999999</v>
      </c>
      <c r="G38" s="27">
        <f>'PV Shocks'!AK9</f>
        <v>0.97799999999999998</v>
      </c>
      <c r="H38" s="27">
        <f>'PV Shocks'!AL9</f>
        <v>0.98699999999999999</v>
      </c>
      <c r="I38" s="27">
        <f>'PV Shocks'!AM9</f>
        <v>0.98699999999999999</v>
      </c>
      <c r="J38" s="27">
        <f>'PV Shocks'!AN9</f>
        <v>0.99299999999999999</v>
      </c>
      <c r="K38" s="27">
        <f>'PV Shocks'!AO9</f>
        <v>0.98599999999999999</v>
      </c>
      <c r="L38" s="27">
        <f>'PV Shocks'!AP9</f>
        <v>0.98699999999999999</v>
      </c>
      <c r="M38" s="27">
        <f>'PV Shocks'!AQ9</f>
        <v>1.004</v>
      </c>
      <c r="N38" s="27">
        <f>'PV Shocks'!AR9</f>
        <v>1.0069999999999999</v>
      </c>
      <c r="O38" s="27">
        <f>'PV Shocks'!AS9</f>
        <v>1.0369999999999999</v>
      </c>
      <c r="P38" s="27">
        <f>'PV Shocks'!AT9</f>
        <v>1.002</v>
      </c>
      <c r="Q38" s="27">
        <f>'PV Shocks'!AU9</f>
        <v>1.0269999999999999</v>
      </c>
      <c r="R38" s="27">
        <f>'PV Shocks'!AV9</f>
        <v>1</v>
      </c>
      <c r="S38" s="27">
        <f>'PV Shocks'!AW9</f>
        <v>0.98799999999999999</v>
      </c>
      <c r="T38" s="27">
        <f>'PV Shocks'!AX9</f>
        <v>1.024</v>
      </c>
      <c r="U38" s="27">
        <f>'PV Shocks'!AY9</f>
        <v>1.0029999999999999</v>
      </c>
      <c r="V38" s="27">
        <f>'PV Shocks'!AZ9</f>
        <v>0.998</v>
      </c>
      <c r="W38" s="39">
        <f>'PV Shocks'!BA9</f>
        <v>28</v>
      </c>
      <c r="X38" s="27">
        <f>'PV Shocks'!BB9</f>
        <v>1.0041500000000001</v>
      </c>
      <c r="Y38" s="39">
        <f>'PV Shocks'!BC9</f>
        <v>5</v>
      </c>
    </row>
    <row r="39" spans="2:25" x14ac:dyDescent="0.2">
      <c r="B39" s="2">
        <f>'PV Shocks'!AF10</f>
        <v>20</v>
      </c>
      <c r="C39" s="27">
        <f>'PV Shocks'!AG10</f>
        <v>0.98399999999999999</v>
      </c>
      <c r="D39" s="27">
        <f>'PV Shocks'!AH10</f>
        <v>0.99399999999999999</v>
      </c>
      <c r="E39" s="27">
        <f>'PV Shocks'!AI10</f>
        <v>1.0329999999999999</v>
      </c>
      <c r="F39" s="27">
        <f>'PV Shocks'!AJ10</f>
        <v>1.042</v>
      </c>
      <c r="G39" s="27">
        <f>'PV Shocks'!AK10</f>
        <v>0.98899999999999999</v>
      </c>
      <c r="H39" s="27">
        <f>'PV Shocks'!AL10</f>
        <v>1</v>
      </c>
      <c r="I39" s="27">
        <f>'PV Shocks'!AM10</f>
        <v>1.008</v>
      </c>
      <c r="J39" s="27">
        <f>'PV Shocks'!AN10</f>
        <v>1.002</v>
      </c>
      <c r="K39" s="27">
        <f>'PV Shocks'!AO10</f>
        <v>0.99199999999999999</v>
      </c>
      <c r="L39" s="27">
        <f>'PV Shocks'!AP10</f>
        <v>1.026</v>
      </c>
      <c r="M39" s="27">
        <f>'PV Shocks'!AQ10</f>
        <v>1.016</v>
      </c>
      <c r="N39" s="27">
        <f>'PV Shocks'!AR10</f>
        <v>0.97899999999999998</v>
      </c>
      <c r="O39" s="27">
        <f>'PV Shocks'!AS10</f>
        <v>1.004</v>
      </c>
      <c r="P39" s="27">
        <f>'PV Shocks'!AT10</f>
        <v>1.0309999999999999</v>
      </c>
      <c r="Q39" s="27">
        <f>'PV Shocks'!AU10</f>
        <v>1.0309999999999999</v>
      </c>
      <c r="R39" s="27">
        <f>'PV Shocks'!AV10</f>
        <v>0.97099999999999997</v>
      </c>
      <c r="S39" s="27">
        <f>'PV Shocks'!AW10</f>
        <v>0.998</v>
      </c>
      <c r="T39" s="27">
        <f>'PV Shocks'!AX10</f>
        <v>1.0109999999999999</v>
      </c>
      <c r="U39" s="27">
        <f>'PV Shocks'!AY10</f>
        <v>0.98699999999999999</v>
      </c>
      <c r="V39" s="27">
        <f>'PV Shocks'!AZ10</f>
        <v>0.98199999999999998</v>
      </c>
      <c r="W39" s="39">
        <f>'PV Shocks'!BA10</f>
        <v>45</v>
      </c>
      <c r="X39" s="27">
        <f>'PV Shocks'!BB10</f>
        <v>1.004</v>
      </c>
      <c r="Y39" s="39">
        <f>'PV Shocks'!BC10</f>
        <v>6</v>
      </c>
    </row>
    <row r="40" spans="2:25" x14ac:dyDescent="0.2">
      <c r="B40" s="2">
        <f>'PV Shocks'!AF11</f>
        <v>37</v>
      </c>
      <c r="C40" s="27">
        <f>'PV Shocks'!AG11</f>
        <v>0.97499999999999998</v>
      </c>
      <c r="D40" s="27">
        <f>'PV Shocks'!AH11</f>
        <v>0.97499999999999998</v>
      </c>
      <c r="E40" s="27">
        <f>'PV Shocks'!AI11</f>
        <v>1</v>
      </c>
      <c r="F40" s="27">
        <f>'PV Shocks'!AJ11</f>
        <v>1.0169999999999999</v>
      </c>
      <c r="G40" s="27">
        <f>'PV Shocks'!AK11</f>
        <v>0.995</v>
      </c>
      <c r="H40" s="27">
        <f>'PV Shocks'!AL11</f>
        <v>1.024</v>
      </c>
      <c r="I40" s="27">
        <f>'PV Shocks'!AM11</f>
        <v>1.018</v>
      </c>
      <c r="J40" s="27">
        <f>'PV Shocks'!AN11</f>
        <v>0.99399999999999999</v>
      </c>
      <c r="K40" s="27">
        <f>'PV Shocks'!AO11</f>
        <v>1.012</v>
      </c>
      <c r="L40" s="27">
        <f>'PV Shocks'!AP11</f>
        <v>1.038</v>
      </c>
      <c r="M40" s="27">
        <f>'PV Shocks'!AQ11</f>
        <v>0.95399999999999996</v>
      </c>
      <c r="N40" s="27">
        <f>'PV Shocks'!AR11</f>
        <v>1.018</v>
      </c>
      <c r="O40" s="27">
        <f>'PV Shocks'!AS11</f>
        <v>1.0169999999999999</v>
      </c>
      <c r="P40" s="27">
        <f>'PV Shocks'!AT11</f>
        <v>1.0169999999999999</v>
      </c>
      <c r="Q40" s="27">
        <f>'PV Shocks'!AU11</f>
        <v>0.99099999999999999</v>
      </c>
      <c r="R40" s="27">
        <f>'PV Shocks'!AV11</f>
        <v>0.997</v>
      </c>
      <c r="S40" s="27">
        <f>'PV Shocks'!AW11</f>
        <v>0.99</v>
      </c>
      <c r="T40" s="27">
        <f>'PV Shocks'!AX11</f>
        <v>1.018</v>
      </c>
      <c r="U40" s="27">
        <f>'PV Shocks'!AY11</f>
        <v>1.0209999999999999</v>
      </c>
      <c r="V40" s="27">
        <f>'PV Shocks'!AZ11</f>
        <v>1.0049999999999999</v>
      </c>
      <c r="W40" s="39">
        <f>'PV Shocks'!BA11</f>
        <v>13</v>
      </c>
      <c r="X40" s="27">
        <f>'PV Shocks'!BB11</f>
        <v>1.0038</v>
      </c>
      <c r="Y40" s="39">
        <f>'PV Shocks'!BC11</f>
        <v>7</v>
      </c>
    </row>
    <row r="41" spans="2:25" x14ac:dyDescent="0.2">
      <c r="B41" s="2">
        <f>'PV Shocks'!AF12</f>
        <v>33</v>
      </c>
      <c r="C41" s="27">
        <f>'PV Shocks'!AG12</f>
        <v>1.0049999999999999</v>
      </c>
      <c r="D41" s="27">
        <f>'PV Shocks'!AH12</f>
        <v>1.0229999999999999</v>
      </c>
      <c r="E41" s="27">
        <f>'PV Shocks'!AI12</f>
        <v>0.99099999999999999</v>
      </c>
      <c r="F41" s="27">
        <f>'PV Shocks'!AJ12</f>
        <v>0.999</v>
      </c>
      <c r="G41" s="27">
        <f>'PV Shocks'!AK12</f>
        <v>0.98699999999999999</v>
      </c>
      <c r="H41" s="27">
        <f>'PV Shocks'!AL12</f>
        <v>0.99</v>
      </c>
      <c r="I41" s="27">
        <f>'PV Shocks'!AM12</f>
        <v>1.0049999999999999</v>
      </c>
      <c r="J41" s="27">
        <f>'PV Shocks'!AN12</f>
        <v>1.0029999999999999</v>
      </c>
      <c r="K41" s="27">
        <f>'PV Shocks'!AO12</f>
        <v>0.998</v>
      </c>
      <c r="L41" s="27">
        <f>'PV Shocks'!AP12</f>
        <v>0.997</v>
      </c>
      <c r="M41" s="27">
        <f>'PV Shocks'!AQ12</f>
        <v>1.024</v>
      </c>
      <c r="N41" s="27">
        <f>'PV Shocks'!AR12</f>
        <v>1.044</v>
      </c>
      <c r="O41" s="27">
        <f>'PV Shocks'!AS12</f>
        <v>1.01</v>
      </c>
      <c r="P41" s="27">
        <f>'PV Shocks'!AT12</f>
        <v>0.99399999999999999</v>
      </c>
      <c r="Q41" s="27">
        <f>'PV Shocks'!AU12</f>
        <v>0.97399999999999998</v>
      </c>
      <c r="R41" s="27">
        <f>'PV Shocks'!AV12</f>
        <v>1.0129999999999999</v>
      </c>
      <c r="S41" s="27">
        <f>'PV Shocks'!AW12</f>
        <v>1.012</v>
      </c>
      <c r="T41" s="27">
        <f>'PV Shocks'!AX12</f>
        <v>0.97599999999999998</v>
      </c>
      <c r="U41" s="27">
        <f>'PV Shocks'!AY12</f>
        <v>1.0209999999999999</v>
      </c>
      <c r="V41" s="27">
        <f>'PV Shocks'!AZ12</f>
        <v>1.0029999999999999</v>
      </c>
      <c r="W41" s="39">
        <f>'PV Shocks'!BA12</f>
        <v>18</v>
      </c>
      <c r="X41" s="27">
        <f>'PV Shocks'!BB12</f>
        <v>1.00345</v>
      </c>
      <c r="Y41" s="39">
        <f>'PV Shocks'!BC12</f>
        <v>8</v>
      </c>
    </row>
    <row r="42" spans="2:25" x14ac:dyDescent="0.2">
      <c r="B42" s="2">
        <f>'PV Shocks'!AF13</f>
        <v>24</v>
      </c>
      <c r="C42" s="27">
        <f>'PV Shocks'!AG13</f>
        <v>0.98799999999999999</v>
      </c>
      <c r="D42" s="27">
        <f>'PV Shocks'!AH13</f>
        <v>1.0149999999999999</v>
      </c>
      <c r="E42" s="27">
        <f>'PV Shocks'!AI13</f>
        <v>0.95399999999999996</v>
      </c>
      <c r="F42" s="27">
        <f>'PV Shocks'!AJ13</f>
        <v>1.024</v>
      </c>
      <c r="G42" s="27">
        <f>'PV Shocks'!AK13</f>
        <v>1.016</v>
      </c>
      <c r="H42" s="27">
        <f>'PV Shocks'!AL13</f>
        <v>0.97899999999999998</v>
      </c>
      <c r="I42" s="27">
        <f>'PV Shocks'!AM13</f>
        <v>0.998</v>
      </c>
      <c r="J42" s="27">
        <f>'PV Shocks'!AN13</f>
        <v>0.96899999999999997</v>
      </c>
      <c r="K42" s="27">
        <f>'PV Shocks'!AO13</f>
        <v>1.0229999999999999</v>
      </c>
      <c r="L42" s="27">
        <f>'PV Shocks'!AP13</f>
        <v>0.98799999999999999</v>
      </c>
      <c r="M42" s="27">
        <f>'PV Shocks'!AQ13</f>
        <v>1.046</v>
      </c>
      <c r="N42" s="27">
        <f>'PV Shocks'!AR13</f>
        <v>1.0249999999999999</v>
      </c>
      <c r="O42" s="27">
        <f>'PV Shocks'!AS13</f>
        <v>0.99</v>
      </c>
      <c r="P42" s="27">
        <f>'PV Shocks'!AT13</f>
        <v>0.97099999999999997</v>
      </c>
      <c r="Q42" s="27">
        <f>'PV Shocks'!AU13</f>
        <v>1.0209999999999999</v>
      </c>
      <c r="R42" s="27">
        <f>'PV Shocks'!AV13</f>
        <v>1.0069999999999999</v>
      </c>
      <c r="S42" s="27">
        <f>'PV Shocks'!AW13</f>
        <v>1.0329999999999999</v>
      </c>
      <c r="T42" s="27">
        <f>'PV Shocks'!AX13</f>
        <v>1.0189999999999999</v>
      </c>
      <c r="U42" s="27">
        <f>'PV Shocks'!AY13</f>
        <v>1.0029999999999999</v>
      </c>
      <c r="V42" s="27">
        <f>'PV Shocks'!AZ13</f>
        <v>0.99299999999999999</v>
      </c>
      <c r="W42" s="39">
        <f>'PV Shocks'!BA13</f>
        <v>38</v>
      </c>
      <c r="X42" s="27">
        <f>'PV Shocks'!BB13</f>
        <v>1.0031000000000001</v>
      </c>
      <c r="Y42" s="39">
        <f>'PV Shocks'!BC13</f>
        <v>9</v>
      </c>
    </row>
    <row r="43" spans="2:25" x14ac:dyDescent="0.2">
      <c r="B43" s="2">
        <f>'PV Shocks'!AF14</f>
        <v>29</v>
      </c>
      <c r="C43" s="27">
        <f>'PV Shocks'!AG14</f>
        <v>1.0580000000000001</v>
      </c>
      <c r="D43" s="27">
        <f>'PV Shocks'!AH14</f>
        <v>0.997</v>
      </c>
      <c r="E43" s="27">
        <f>'PV Shocks'!AI14</f>
        <v>1.0109999999999999</v>
      </c>
      <c r="F43" s="27">
        <f>'PV Shocks'!AJ14</f>
        <v>1.0029999999999999</v>
      </c>
      <c r="G43" s="27">
        <f>'PV Shocks'!AK14</f>
        <v>1.0009999999999999</v>
      </c>
      <c r="H43" s="27">
        <f>'PV Shocks'!AL14</f>
        <v>0.96299999999999997</v>
      </c>
      <c r="I43" s="27">
        <f>'PV Shocks'!AM14</f>
        <v>0.99399999999999999</v>
      </c>
      <c r="J43" s="27">
        <f>'PV Shocks'!AN14</f>
        <v>0.98799999999999999</v>
      </c>
      <c r="K43" s="27">
        <f>'PV Shocks'!AO14</f>
        <v>0.95199999999999996</v>
      </c>
      <c r="L43" s="27">
        <f>'PV Shocks'!AP14</f>
        <v>1.0289999999999999</v>
      </c>
      <c r="M43" s="27">
        <f>'PV Shocks'!AQ14</f>
        <v>1.022</v>
      </c>
      <c r="N43" s="27">
        <f>'PV Shocks'!AR14</f>
        <v>1.028</v>
      </c>
      <c r="O43" s="27">
        <f>'PV Shocks'!AS14</f>
        <v>0.96799999999999997</v>
      </c>
      <c r="P43" s="27">
        <f>'PV Shocks'!AT14</f>
        <v>1.014</v>
      </c>
      <c r="Q43" s="27">
        <f>'PV Shocks'!AU14</f>
        <v>1.0149999999999999</v>
      </c>
      <c r="R43" s="27">
        <f>'PV Shocks'!AV14</f>
        <v>1.0049999999999999</v>
      </c>
      <c r="S43" s="27">
        <f>'PV Shocks'!AW14</f>
        <v>0.99099999999999999</v>
      </c>
      <c r="T43" s="27">
        <f>'PV Shocks'!AX14</f>
        <v>1.012</v>
      </c>
      <c r="U43" s="27">
        <f>'PV Shocks'!AY14</f>
        <v>0.995</v>
      </c>
      <c r="V43" s="27">
        <f>'PV Shocks'!AZ14</f>
        <v>1.0149999999999999</v>
      </c>
      <c r="W43" s="39">
        <f>'PV Shocks'!BA14</f>
        <v>8</v>
      </c>
      <c r="X43" s="27">
        <f>'PV Shocks'!BB14</f>
        <v>1.0030500000000002</v>
      </c>
      <c r="Y43" s="39">
        <f>'PV Shocks'!BC14</f>
        <v>10</v>
      </c>
    </row>
    <row r="44" spans="2:25" x14ac:dyDescent="0.2">
      <c r="B44" s="2">
        <f>'PV Shocks'!AF15</f>
        <v>25</v>
      </c>
      <c r="C44" s="27">
        <f>'PV Shocks'!AG15</f>
        <v>0.98599999999999999</v>
      </c>
      <c r="D44" s="27">
        <f>'PV Shocks'!AH15</f>
        <v>0.996</v>
      </c>
      <c r="E44" s="27">
        <f>'PV Shocks'!AI15</f>
        <v>1.02</v>
      </c>
      <c r="F44" s="27">
        <f>'PV Shocks'!AJ15</f>
        <v>1.04</v>
      </c>
      <c r="G44" s="27">
        <f>'PV Shocks'!AK15</f>
        <v>1.044</v>
      </c>
      <c r="H44" s="27">
        <f>'PV Shocks'!AL15</f>
        <v>0.99399999999999999</v>
      </c>
      <c r="I44" s="27">
        <f>'PV Shocks'!AM15</f>
        <v>0.98</v>
      </c>
      <c r="J44" s="27">
        <f>'PV Shocks'!AN15</f>
        <v>0.98899999999999999</v>
      </c>
      <c r="K44" s="27">
        <f>'PV Shocks'!AO15</f>
        <v>1</v>
      </c>
      <c r="L44" s="27">
        <f>'PV Shocks'!AP15</f>
        <v>1.002</v>
      </c>
      <c r="M44" s="27">
        <f>'PV Shocks'!AQ15</f>
        <v>1.0449999999999999</v>
      </c>
      <c r="N44" s="27">
        <f>'PV Shocks'!AR15</f>
        <v>0.97399999999999998</v>
      </c>
      <c r="O44" s="27">
        <f>'PV Shocks'!AS15</f>
        <v>0.96</v>
      </c>
      <c r="P44" s="27">
        <f>'PV Shocks'!AT15</f>
        <v>1.0129999999999999</v>
      </c>
      <c r="Q44" s="27">
        <f>'PV Shocks'!AU15</f>
        <v>1.0249999999999999</v>
      </c>
      <c r="R44" s="27">
        <f>'PV Shocks'!AV15</f>
        <v>1.01</v>
      </c>
      <c r="S44" s="27">
        <f>'PV Shocks'!AW15</f>
        <v>0.97899999999999998</v>
      </c>
      <c r="T44" s="27">
        <f>'PV Shocks'!AX15</f>
        <v>0.99199999999999999</v>
      </c>
      <c r="U44" s="27">
        <f>'PV Shocks'!AY15</f>
        <v>1.0089999999999999</v>
      </c>
      <c r="V44" s="27">
        <f>'PV Shocks'!AZ15</f>
        <v>1.002</v>
      </c>
      <c r="W44" s="39">
        <f>'PV Shocks'!BA15</f>
        <v>22</v>
      </c>
      <c r="X44" s="27">
        <f>'PV Shocks'!BB15</f>
        <v>1.0030000000000001</v>
      </c>
      <c r="Y44" s="39">
        <f>'PV Shocks'!BC15</f>
        <v>11</v>
      </c>
    </row>
    <row r="45" spans="2:25" x14ac:dyDescent="0.2">
      <c r="B45" s="2">
        <f>'PV Shocks'!AF16</f>
        <v>11</v>
      </c>
      <c r="C45" s="27">
        <f>'PV Shocks'!AG16</f>
        <v>0.95899999999999996</v>
      </c>
      <c r="D45" s="27">
        <f>'PV Shocks'!AH16</f>
        <v>1.0049999999999999</v>
      </c>
      <c r="E45" s="27">
        <f>'PV Shocks'!AI16</f>
        <v>0.96699999999999997</v>
      </c>
      <c r="F45" s="27">
        <f>'PV Shocks'!AJ16</f>
        <v>0.997</v>
      </c>
      <c r="G45" s="27">
        <f>'PV Shocks'!AK16</f>
        <v>1.0269999999999999</v>
      </c>
      <c r="H45" s="27">
        <f>'PV Shocks'!AL16</f>
        <v>0.998</v>
      </c>
      <c r="I45" s="27">
        <f>'PV Shocks'!AM16</f>
        <v>1.022</v>
      </c>
      <c r="J45" s="27">
        <f>'PV Shocks'!AN16</f>
        <v>0.995</v>
      </c>
      <c r="K45" s="27">
        <f>'PV Shocks'!AO16</f>
        <v>0.99099999999999999</v>
      </c>
      <c r="L45" s="27">
        <f>'PV Shocks'!AP16</f>
        <v>1.0409999999999999</v>
      </c>
      <c r="M45" s="27">
        <f>'PV Shocks'!AQ16</f>
        <v>1.0269999999999999</v>
      </c>
      <c r="N45" s="27">
        <f>'PV Shocks'!AR16</f>
        <v>0.97</v>
      </c>
      <c r="O45" s="27">
        <f>'PV Shocks'!AS16</f>
        <v>0.98699999999999999</v>
      </c>
      <c r="P45" s="27">
        <f>'PV Shocks'!AT16</f>
        <v>1.006</v>
      </c>
      <c r="Q45" s="27">
        <f>'PV Shocks'!AU16</f>
        <v>1.034</v>
      </c>
      <c r="R45" s="27">
        <f>'PV Shocks'!AV16</f>
        <v>1.038</v>
      </c>
      <c r="S45" s="27">
        <f>'PV Shocks'!AW16</f>
        <v>0.98899999999999999</v>
      </c>
      <c r="T45" s="27">
        <f>'PV Shocks'!AX16</f>
        <v>1.006</v>
      </c>
      <c r="U45" s="27">
        <f>'PV Shocks'!AY16</f>
        <v>1.0309999999999999</v>
      </c>
      <c r="V45" s="27">
        <f>'PV Shocks'!AZ16</f>
        <v>0.96499999999999997</v>
      </c>
      <c r="W45" s="39">
        <f>'PV Shocks'!BA16</f>
        <v>50</v>
      </c>
      <c r="X45" s="27">
        <f>'PV Shocks'!BB16</f>
        <v>1.00275</v>
      </c>
      <c r="Y45" s="39">
        <f>'PV Shocks'!BC16</f>
        <v>12</v>
      </c>
    </row>
    <row r="46" spans="2:25" x14ac:dyDescent="0.2">
      <c r="B46" s="2">
        <f>'PV Shocks'!AF17</f>
        <v>49</v>
      </c>
      <c r="C46" s="27">
        <f>'PV Shocks'!AG17</f>
        <v>1.01</v>
      </c>
      <c r="D46" s="27">
        <f>'PV Shocks'!AH17</f>
        <v>1.0269999999999999</v>
      </c>
      <c r="E46" s="27">
        <f>'PV Shocks'!AI17</f>
        <v>1.012</v>
      </c>
      <c r="F46" s="27">
        <f>'PV Shocks'!AJ17</f>
        <v>1.0069999999999999</v>
      </c>
      <c r="G46" s="27">
        <f>'PV Shocks'!AK17</f>
        <v>0.98499999999999999</v>
      </c>
      <c r="H46" s="27">
        <f>'PV Shocks'!AL17</f>
        <v>0.98399999999999999</v>
      </c>
      <c r="I46" s="27">
        <f>'PV Shocks'!AM17</f>
        <v>1.0129999999999999</v>
      </c>
      <c r="J46" s="27">
        <f>'PV Shocks'!AN17</f>
        <v>1.012</v>
      </c>
      <c r="K46" s="27">
        <f>'PV Shocks'!AO17</f>
        <v>0.998</v>
      </c>
      <c r="L46" s="27">
        <f>'PV Shocks'!AP17</f>
        <v>1.0069999999999999</v>
      </c>
      <c r="M46" s="27">
        <f>'PV Shocks'!AQ17</f>
        <v>1</v>
      </c>
      <c r="N46" s="27">
        <f>'PV Shocks'!AR17</f>
        <v>1.006</v>
      </c>
      <c r="O46" s="27">
        <f>'PV Shocks'!AS17</f>
        <v>1.0069999999999999</v>
      </c>
      <c r="P46" s="27">
        <f>'PV Shocks'!AT17</f>
        <v>0.995</v>
      </c>
      <c r="Q46" s="27">
        <f>'PV Shocks'!AU17</f>
        <v>0.97399999999999998</v>
      </c>
      <c r="R46" s="27">
        <f>'PV Shocks'!AV17</f>
        <v>1.008</v>
      </c>
      <c r="S46" s="27">
        <f>'PV Shocks'!AW17</f>
        <v>0.99099999999999999</v>
      </c>
      <c r="T46" s="27">
        <f>'PV Shocks'!AX17</f>
        <v>0.998</v>
      </c>
      <c r="U46" s="27">
        <f>'PV Shocks'!AY17</f>
        <v>1.006</v>
      </c>
      <c r="V46" s="27">
        <f>'PV Shocks'!AZ17</f>
        <v>1.0129999999999999</v>
      </c>
      <c r="W46" s="39">
        <f>'PV Shocks'!BA17</f>
        <v>10</v>
      </c>
      <c r="X46" s="27">
        <f>'PV Shocks'!BB17</f>
        <v>1.0026499999999998</v>
      </c>
      <c r="Y46" s="39">
        <f>'PV Shocks'!BC17</f>
        <v>13</v>
      </c>
    </row>
    <row r="47" spans="2:25" x14ac:dyDescent="0.2">
      <c r="B47" s="2">
        <f>'PV Shocks'!AF18</f>
        <v>6</v>
      </c>
      <c r="C47" s="27">
        <f>'PV Shocks'!AG18</f>
        <v>1.02</v>
      </c>
      <c r="D47" s="27">
        <f>'PV Shocks'!AH18</f>
        <v>0.99399999999999999</v>
      </c>
      <c r="E47" s="27">
        <f>'PV Shocks'!AI18</f>
        <v>1.0169999999999999</v>
      </c>
      <c r="F47" s="27">
        <f>'PV Shocks'!AJ18</f>
        <v>0.99299999999999999</v>
      </c>
      <c r="G47" s="27">
        <f>'PV Shocks'!AK18</f>
        <v>1.018</v>
      </c>
      <c r="H47" s="27">
        <f>'PV Shocks'!AL18</f>
        <v>1.0289999999999999</v>
      </c>
      <c r="I47" s="27">
        <f>'PV Shocks'!AM18</f>
        <v>0.996</v>
      </c>
      <c r="J47" s="27">
        <f>'PV Shocks'!AN18</f>
        <v>1.0389999999999999</v>
      </c>
      <c r="K47" s="27">
        <f>'PV Shocks'!AO18</f>
        <v>1.0089999999999999</v>
      </c>
      <c r="L47" s="27">
        <f>'PV Shocks'!AP18</f>
        <v>0.99199999999999999</v>
      </c>
      <c r="M47" s="27">
        <f>'PV Shocks'!AQ18</f>
        <v>0.99199999999999999</v>
      </c>
      <c r="N47" s="27">
        <f>'PV Shocks'!AR18</f>
        <v>0.98199999999999998</v>
      </c>
      <c r="O47" s="27">
        <f>'PV Shocks'!AS18</f>
        <v>0.99099999999999999</v>
      </c>
      <c r="P47" s="27">
        <f>'PV Shocks'!AT18</f>
        <v>1.0149999999999999</v>
      </c>
      <c r="Q47" s="27">
        <f>'PV Shocks'!AU18</f>
        <v>1.0029999999999999</v>
      </c>
      <c r="R47" s="27">
        <f>'PV Shocks'!AV18</f>
        <v>0.98599999999999999</v>
      </c>
      <c r="S47" s="27">
        <f>'PV Shocks'!AW18</f>
        <v>1.0049999999999999</v>
      </c>
      <c r="T47" s="27">
        <f>'PV Shocks'!AX18</f>
        <v>1.004</v>
      </c>
      <c r="U47" s="27">
        <f>'PV Shocks'!AY18</f>
        <v>0.95599999999999996</v>
      </c>
      <c r="V47" s="27">
        <f>'PV Shocks'!AZ18</f>
        <v>1.0009999999999999</v>
      </c>
      <c r="W47" s="39">
        <f>'PV Shocks'!BA18</f>
        <v>25</v>
      </c>
      <c r="X47" s="27">
        <f>'PV Shocks'!BB18</f>
        <v>1.0021</v>
      </c>
      <c r="Y47" s="39">
        <f>'PV Shocks'!BC18</f>
        <v>14</v>
      </c>
    </row>
    <row r="48" spans="2:25" x14ac:dyDescent="0.2">
      <c r="B48" s="2">
        <f>'PV Shocks'!AF19</f>
        <v>39</v>
      </c>
      <c r="C48" s="27">
        <f>'PV Shocks'!AG19</f>
        <v>1.022</v>
      </c>
      <c r="D48" s="27">
        <f>'PV Shocks'!AH19</f>
        <v>1.0049999999999999</v>
      </c>
      <c r="E48" s="27">
        <f>'PV Shocks'!AI19</f>
        <v>0.98199999999999998</v>
      </c>
      <c r="F48" s="27">
        <f>'PV Shocks'!AJ19</f>
        <v>1.0129999999999999</v>
      </c>
      <c r="G48" s="27">
        <f>'PV Shocks'!AK19</f>
        <v>1.04</v>
      </c>
      <c r="H48" s="27">
        <f>'PV Shocks'!AL19</f>
        <v>1.0049999999999999</v>
      </c>
      <c r="I48" s="27">
        <f>'PV Shocks'!AM19</f>
        <v>0.98399999999999999</v>
      </c>
      <c r="J48" s="27">
        <f>'PV Shocks'!AN19</f>
        <v>1.016</v>
      </c>
      <c r="K48" s="27">
        <f>'PV Shocks'!AO19</f>
        <v>0.997</v>
      </c>
      <c r="L48" s="27">
        <f>'PV Shocks'!AP19</f>
        <v>1.0029999999999999</v>
      </c>
      <c r="M48" s="27">
        <f>'PV Shocks'!AQ19</f>
        <v>1.014</v>
      </c>
      <c r="N48" s="27">
        <f>'PV Shocks'!AR19</f>
        <v>0.97299999999999998</v>
      </c>
      <c r="O48" s="27">
        <f>'PV Shocks'!AS19</f>
        <v>0.98899999999999999</v>
      </c>
      <c r="P48" s="27">
        <f>'PV Shocks'!AT19</f>
        <v>1.0089999999999999</v>
      </c>
      <c r="Q48" s="27">
        <f>'PV Shocks'!AU19</f>
        <v>1.004</v>
      </c>
      <c r="R48" s="27">
        <f>'PV Shocks'!AV19</f>
        <v>1.008</v>
      </c>
      <c r="S48" s="27">
        <f>'PV Shocks'!AW19</f>
        <v>0.98799999999999999</v>
      </c>
      <c r="T48" s="27">
        <f>'PV Shocks'!AX19</f>
        <v>1.008</v>
      </c>
      <c r="U48" s="27">
        <f>'PV Shocks'!AY19</f>
        <v>1.0029999999999999</v>
      </c>
      <c r="V48" s="27">
        <f>'PV Shocks'!AZ19</f>
        <v>0.97499999999999998</v>
      </c>
      <c r="W48" s="39">
        <f>'PV Shocks'!BA19</f>
        <v>48</v>
      </c>
      <c r="X48" s="27">
        <f>'PV Shocks'!BB19</f>
        <v>1.0019</v>
      </c>
      <c r="Y48" s="39">
        <f>'PV Shocks'!BC19</f>
        <v>15</v>
      </c>
    </row>
    <row r="49" spans="2:25" x14ac:dyDescent="0.2">
      <c r="B49" s="2">
        <f>'PV Shocks'!AF20</f>
        <v>36</v>
      </c>
      <c r="C49" s="27">
        <f>'PV Shocks'!AG20</f>
        <v>1.0349999999999999</v>
      </c>
      <c r="D49" s="27">
        <f>'PV Shocks'!AH20</f>
        <v>0.99399999999999999</v>
      </c>
      <c r="E49" s="27">
        <f>'PV Shocks'!AI20</f>
        <v>0.97299999999999998</v>
      </c>
      <c r="F49" s="27">
        <f>'PV Shocks'!AJ20</f>
        <v>0.98899999999999999</v>
      </c>
      <c r="G49" s="27">
        <f>'PV Shocks'!AK20</f>
        <v>1.0589999999999999</v>
      </c>
      <c r="H49" s="27">
        <f>'PV Shocks'!AL20</f>
        <v>1.0169999999999999</v>
      </c>
      <c r="I49" s="27">
        <f>'PV Shocks'!AM20</f>
        <v>1.0469999999999999</v>
      </c>
      <c r="J49" s="27">
        <f>'PV Shocks'!AN20</f>
        <v>0.96899999999999997</v>
      </c>
      <c r="K49" s="27">
        <f>'PV Shocks'!AO20</f>
        <v>1.0089999999999999</v>
      </c>
      <c r="L49" s="27">
        <f>'PV Shocks'!AP20</f>
        <v>0.97799999999999998</v>
      </c>
      <c r="M49" s="27">
        <f>'PV Shocks'!AQ20</f>
        <v>0.99299999999999999</v>
      </c>
      <c r="N49" s="27">
        <f>'PV Shocks'!AR20</f>
        <v>1.0109999999999999</v>
      </c>
      <c r="O49" s="27">
        <f>'PV Shocks'!AS20</f>
        <v>1.016</v>
      </c>
      <c r="P49" s="27">
        <f>'PV Shocks'!AT20</f>
        <v>0.97799999999999998</v>
      </c>
      <c r="Q49" s="27">
        <f>'PV Shocks'!AU20</f>
        <v>0.97899999999999998</v>
      </c>
      <c r="R49" s="27">
        <f>'PV Shocks'!AV20</f>
        <v>1.0169999999999999</v>
      </c>
      <c r="S49" s="27">
        <f>'PV Shocks'!AW20</f>
        <v>0.96399999999999997</v>
      </c>
      <c r="T49" s="27">
        <f>'PV Shocks'!AX20</f>
        <v>1.008</v>
      </c>
      <c r="U49" s="27">
        <f>'PV Shocks'!AY20</f>
        <v>0.99099999999999999</v>
      </c>
      <c r="V49" s="27">
        <f>'PV Shocks'!AZ20</f>
        <v>1.0049999999999999</v>
      </c>
      <c r="W49" s="39">
        <f>'PV Shocks'!BA20</f>
        <v>13</v>
      </c>
      <c r="X49" s="27">
        <f>'PV Shocks'!BB20</f>
        <v>1.0015999999999998</v>
      </c>
      <c r="Y49" s="39">
        <f>'PV Shocks'!BC20</f>
        <v>16</v>
      </c>
    </row>
    <row r="50" spans="2:25" x14ac:dyDescent="0.2">
      <c r="B50" s="2">
        <f>'PV Shocks'!AF21</f>
        <v>22</v>
      </c>
      <c r="C50" s="27">
        <f>'PV Shocks'!AG21</f>
        <v>0.97</v>
      </c>
      <c r="D50" s="27">
        <f>'PV Shocks'!AH21</f>
        <v>1.016</v>
      </c>
      <c r="E50" s="27">
        <f>'PV Shocks'!AI21</f>
        <v>1.026</v>
      </c>
      <c r="F50" s="27">
        <f>'PV Shocks'!AJ21</f>
        <v>0.999</v>
      </c>
      <c r="G50" s="27">
        <f>'PV Shocks'!AK21</f>
        <v>1</v>
      </c>
      <c r="H50" s="27">
        <f>'PV Shocks'!AL21</f>
        <v>1.018</v>
      </c>
      <c r="I50" s="27">
        <f>'PV Shocks'!AM21</f>
        <v>0.97</v>
      </c>
      <c r="J50" s="27">
        <f>'PV Shocks'!AN21</f>
        <v>0.99399999999999999</v>
      </c>
      <c r="K50" s="27">
        <f>'PV Shocks'!AO21</f>
        <v>1.0329999999999999</v>
      </c>
      <c r="L50" s="27">
        <f>'PV Shocks'!AP21</f>
        <v>1.0289999999999999</v>
      </c>
      <c r="M50" s="27">
        <f>'PV Shocks'!AQ21</f>
        <v>1.018</v>
      </c>
      <c r="N50" s="27">
        <f>'PV Shocks'!AR21</f>
        <v>1.0349999999999999</v>
      </c>
      <c r="O50" s="27">
        <f>'PV Shocks'!AS21</f>
        <v>0.98099999999999998</v>
      </c>
      <c r="P50" s="27">
        <f>'PV Shocks'!AT21</f>
        <v>0.99</v>
      </c>
      <c r="Q50" s="27">
        <f>'PV Shocks'!AU21</f>
        <v>0.96699999999999997</v>
      </c>
      <c r="R50" s="27">
        <f>'PV Shocks'!AV21</f>
        <v>0.97299999999999998</v>
      </c>
      <c r="S50" s="27">
        <f>'PV Shocks'!AW21</f>
        <v>0.95</v>
      </c>
      <c r="T50" s="27">
        <f>'PV Shocks'!AX21</f>
        <v>1.06</v>
      </c>
      <c r="U50" s="27">
        <f>'PV Shocks'!AY21</f>
        <v>0.996</v>
      </c>
      <c r="V50" s="27">
        <f>'PV Shocks'!AZ21</f>
        <v>1.0049999999999999</v>
      </c>
      <c r="W50" s="39">
        <f>'PV Shocks'!BA21</f>
        <v>13</v>
      </c>
      <c r="X50" s="27">
        <f>'PV Shocks'!BB21</f>
        <v>1.0014999999999998</v>
      </c>
      <c r="Y50" s="39">
        <f>'PV Shocks'!BC21</f>
        <v>17</v>
      </c>
    </row>
    <row r="51" spans="2:25" x14ac:dyDescent="0.2">
      <c r="B51" s="2">
        <f>'PV Shocks'!AF22</f>
        <v>13</v>
      </c>
      <c r="C51" s="27">
        <f>'PV Shocks'!AG22</f>
        <v>0.97</v>
      </c>
      <c r="D51" s="27">
        <f>'PV Shocks'!AH22</f>
        <v>0.997</v>
      </c>
      <c r="E51" s="27">
        <f>'PV Shocks'!AI22</f>
        <v>0.998</v>
      </c>
      <c r="F51" s="27">
        <f>'PV Shocks'!AJ22</f>
        <v>1.0409999999999999</v>
      </c>
      <c r="G51" s="27">
        <f>'PV Shocks'!AK22</f>
        <v>0.98399999999999999</v>
      </c>
      <c r="H51" s="27">
        <f>'PV Shocks'!AL22</f>
        <v>1.004</v>
      </c>
      <c r="I51" s="27">
        <f>'PV Shocks'!AM22</f>
        <v>0.96499999999999997</v>
      </c>
      <c r="J51" s="27">
        <f>'PV Shocks'!AN22</f>
        <v>1.004</v>
      </c>
      <c r="K51" s="27">
        <f>'PV Shocks'!AO22</f>
        <v>1.02</v>
      </c>
      <c r="L51" s="27">
        <f>'PV Shocks'!AP22</f>
        <v>0.995</v>
      </c>
      <c r="M51" s="27">
        <f>'PV Shocks'!AQ22</f>
        <v>1.02</v>
      </c>
      <c r="N51" s="27">
        <f>'PV Shocks'!AR22</f>
        <v>0.97599999999999998</v>
      </c>
      <c r="O51" s="27">
        <f>'PV Shocks'!AS22</f>
        <v>0.996</v>
      </c>
      <c r="P51" s="27">
        <f>'PV Shocks'!AT22</f>
        <v>0.98699999999999999</v>
      </c>
      <c r="Q51" s="27">
        <f>'PV Shocks'!AU22</f>
        <v>1.03</v>
      </c>
      <c r="R51" s="27">
        <f>'PV Shocks'!AV22</f>
        <v>1.008</v>
      </c>
      <c r="S51" s="27">
        <f>'PV Shocks'!AW22</f>
        <v>1.004</v>
      </c>
      <c r="T51" s="27">
        <f>'PV Shocks'!AX22</f>
        <v>0.996</v>
      </c>
      <c r="U51" s="27">
        <f>'PV Shocks'!AY22</f>
        <v>1.026</v>
      </c>
      <c r="V51" s="27">
        <f>'PV Shocks'!AZ22</f>
        <v>1.004</v>
      </c>
      <c r="W51" s="39">
        <f>'PV Shocks'!BA22</f>
        <v>16</v>
      </c>
      <c r="X51" s="27">
        <f>'PV Shocks'!BB22</f>
        <v>1.00125</v>
      </c>
      <c r="Y51" s="39">
        <f>'PV Shocks'!BC22</f>
        <v>18</v>
      </c>
    </row>
    <row r="52" spans="2:25" x14ac:dyDescent="0.2">
      <c r="B52" s="2">
        <f>'PV Shocks'!AF23</f>
        <v>31</v>
      </c>
      <c r="C52" s="27">
        <f>'PV Shocks'!AG23</f>
        <v>1.002</v>
      </c>
      <c r="D52" s="27">
        <f>'PV Shocks'!AH23</f>
        <v>1.012</v>
      </c>
      <c r="E52" s="27">
        <f>'PV Shocks'!AI23</f>
        <v>0.98</v>
      </c>
      <c r="F52" s="27">
        <f>'PV Shocks'!AJ23</f>
        <v>1.004</v>
      </c>
      <c r="G52" s="27">
        <f>'PV Shocks'!AK23</f>
        <v>0.998</v>
      </c>
      <c r="H52" s="27">
        <f>'PV Shocks'!AL23</f>
        <v>1.073</v>
      </c>
      <c r="I52" s="27">
        <f>'PV Shocks'!AM23</f>
        <v>1.022</v>
      </c>
      <c r="J52" s="27">
        <f>'PV Shocks'!AN23</f>
        <v>0.995</v>
      </c>
      <c r="K52" s="27">
        <f>'PV Shocks'!AO23</f>
        <v>0.98599999999999999</v>
      </c>
      <c r="L52" s="27">
        <f>'PV Shocks'!AP23</f>
        <v>1</v>
      </c>
      <c r="M52" s="27">
        <f>'PV Shocks'!AQ23</f>
        <v>1.0009999999999999</v>
      </c>
      <c r="N52" s="27">
        <f>'PV Shocks'!AR23</f>
        <v>0.999</v>
      </c>
      <c r="O52" s="27">
        <f>'PV Shocks'!AS23</f>
        <v>0.98599999999999999</v>
      </c>
      <c r="P52" s="27">
        <f>'PV Shocks'!AT23</f>
        <v>0.98099999999999998</v>
      </c>
      <c r="Q52" s="27">
        <f>'PV Shocks'!AU23</f>
        <v>1.0029999999999999</v>
      </c>
      <c r="R52" s="27">
        <f>'PV Shocks'!AV23</f>
        <v>1.0029999999999999</v>
      </c>
      <c r="S52" s="27">
        <f>'PV Shocks'!AW23</f>
        <v>0.98</v>
      </c>
      <c r="T52" s="27">
        <f>'PV Shocks'!AX23</f>
        <v>0.99</v>
      </c>
      <c r="U52" s="27">
        <f>'PV Shocks'!AY23</f>
        <v>0.99399999999999999</v>
      </c>
      <c r="V52" s="27">
        <f>'PV Shocks'!AZ23</f>
        <v>1.0149999999999999</v>
      </c>
      <c r="W52" s="39">
        <f>'PV Shocks'!BA23</f>
        <v>8</v>
      </c>
      <c r="X52" s="27">
        <f>'PV Shocks'!BB23</f>
        <v>1.0012000000000001</v>
      </c>
      <c r="Y52" s="39">
        <f>'PV Shocks'!BC23</f>
        <v>19</v>
      </c>
    </row>
    <row r="53" spans="2:25" x14ac:dyDescent="0.2">
      <c r="B53" s="2">
        <f>'PV Shocks'!AF24</f>
        <v>17</v>
      </c>
      <c r="C53" s="27">
        <f>'PV Shocks'!AG24</f>
        <v>1.0089999999999999</v>
      </c>
      <c r="D53" s="27">
        <f>'PV Shocks'!AH24</f>
        <v>0.98299999999999998</v>
      </c>
      <c r="E53" s="27">
        <f>'PV Shocks'!AI24</f>
        <v>0.998</v>
      </c>
      <c r="F53" s="27">
        <f>'PV Shocks'!AJ24</f>
        <v>0.98399999999999999</v>
      </c>
      <c r="G53" s="27">
        <f>'PV Shocks'!AK24</f>
        <v>0.99099999999999999</v>
      </c>
      <c r="H53" s="27">
        <f>'PV Shocks'!AL24</f>
        <v>1.02</v>
      </c>
      <c r="I53" s="27">
        <f>'PV Shocks'!AM24</f>
        <v>0.97499999999999998</v>
      </c>
      <c r="J53" s="27">
        <f>'PV Shocks'!AN24</f>
        <v>1.0329999999999999</v>
      </c>
      <c r="K53" s="27">
        <f>'PV Shocks'!AO24</f>
        <v>0.98399999999999999</v>
      </c>
      <c r="L53" s="27">
        <f>'PV Shocks'!AP24</f>
        <v>1.0189999999999999</v>
      </c>
      <c r="M53" s="27">
        <f>'PV Shocks'!AQ24</f>
        <v>1</v>
      </c>
      <c r="N53" s="27">
        <f>'PV Shocks'!AR24</f>
        <v>0.98099999999999998</v>
      </c>
      <c r="O53" s="27">
        <f>'PV Shocks'!AS24</f>
        <v>1.036</v>
      </c>
      <c r="P53" s="27">
        <f>'PV Shocks'!AT24</f>
        <v>0.98699999999999999</v>
      </c>
      <c r="Q53" s="27">
        <f>'PV Shocks'!AU24</f>
        <v>1.0029999999999999</v>
      </c>
      <c r="R53" s="27">
        <f>'PV Shocks'!AV24</f>
        <v>1.056</v>
      </c>
      <c r="S53" s="27">
        <f>'PV Shocks'!AW24</f>
        <v>0.96899999999999997</v>
      </c>
      <c r="T53" s="27">
        <f>'PV Shocks'!AX24</f>
        <v>1.012</v>
      </c>
      <c r="U53" s="27">
        <f>'PV Shocks'!AY24</f>
        <v>0.995</v>
      </c>
      <c r="V53" s="27">
        <f>'PV Shocks'!AZ24</f>
        <v>0.98</v>
      </c>
      <c r="W53" s="39">
        <f>'PV Shocks'!BA24</f>
        <v>46</v>
      </c>
      <c r="X53" s="27">
        <f>'PV Shocks'!BB24</f>
        <v>1.00075</v>
      </c>
      <c r="Y53" s="39">
        <f>'PV Shocks'!BC24</f>
        <v>20</v>
      </c>
    </row>
    <row r="54" spans="2:25" x14ac:dyDescent="0.2">
      <c r="B54" s="2">
        <f>'PV Shocks'!AF25</f>
        <v>1</v>
      </c>
      <c r="C54" s="27">
        <f>'PV Shocks'!AG25</f>
        <v>0.99199999999999999</v>
      </c>
      <c r="D54" s="27">
        <f>'PV Shocks'!AH25</f>
        <v>1.0069999999999999</v>
      </c>
      <c r="E54" s="27">
        <f>'PV Shocks'!AI25</f>
        <v>1</v>
      </c>
      <c r="F54" s="27">
        <f>'PV Shocks'!AJ25</f>
        <v>0.995</v>
      </c>
      <c r="G54" s="27">
        <f>'PV Shocks'!AK25</f>
        <v>0.996</v>
      </c>
      <c r="H54" s="27">
        <f>'PV Shocks'!AL25</f>
        <v>0.997</v>
      </c>
      <c r="I54" s="27">
        <f>'PV Shocks'!AM25</f>
        <v>1.0329999999999999</v>
      </c>
      <c r="J54" s="27">
        <f>'PV Shocks'!AN25</f>
        <v>0.98899999999999999</v>
      </c>
      <c r="K54" s="27">
        <f>'PV Shocks'!AO25</f>
        <v>0.999</v>
      </c>
      <c r="L54" s="27">
        <f>'PV Shocks'!AP25</f>
        <v>1.028</v>
      </c>
      <c r="M54" s="27">
        <f>'PV Shocks'!AQ25</f>
        <v>0.996</v>
      </c>
      <c r="N54" s="27">
        <f>'PV Shocks'!AR25</f>
        <v>0.99</v>
      </c>
      <c r="O54" s="27">
        <f>'PV Shocks'!AS25</f>
        <v>1.0129999999999999</v>
      </c>
      <c r="P54" s="27">
        <f>'PV Shocks'!AT25</f>
        <v>1.008</v>
      </c>
      <c r="Q54" s="27">
        <f>'PV Shocks'!AU25</f>
        <v>1.0229999999999999</v>
      </c>
      <c r="R54" s="27">
        <f>'PV Shocks'!AV25</f>
        <v>1.042</v>
      </c>
      <c r="S54" s="27">
        <f>'PV Shocks'!AW25</f>
        <v>0.999</v>
      </c>
      <c r="T54" s="27">
        <f>'PV Shocks'!AX25</f>
        <v>0.98899999999999999</v>
      </c>
      <c r="U54" s="27">
        <f>'PV Shocks'!AY25</f>
        <v>0.93899999999999995</v>
      </c>
      <c r="V54" s="27">
        <f>'PV Shocks'!AZ25</f>
        <v>0.97899999999999998</v>
      </c>
      <c r="W54" s="39">
        <f>'PV Shocks'!BA25</f>
        <v>47</v>
      </c>
      <c r="X54" s="27">
        <f>'PV Shocks'!BB25</f>
        <v>1.0007000000000001</v>
      </c>
      <c r="Y54" s="39">
        <f>'PV Shocks'!BC25</f>
        <v>21</v>
      </c>
    </row>
    <row r="55" spans="2:25" x14ac:dyDescent="0.2">
      <c r="B55" s="2">
        <f>'PV Shocks'!AF26</f>
        <v>27</v>
      </c>
      <c r="C55" s="27">
        <f>'PV Shocks'!AG26</f>
        <v>0.998</v>
      </c>
      <c r="D55" s="27">
        <f>'PV Shocks'!AH26</f>
        <v>1.0249999999999999</v>
      </c>
      <c r="E55" s="27">
        <f>'PV Shocks'!AI26</f>
        <v>0.98599999999999999</v>
      </c>
      <c r="F55" s="27">
        <f>'PV Shocks'!AJ26</f>
        <v>0.99199999999999999</v>
      </c>
      <c r="G55" s="27">
        <f>'PV Shocks'!AK26</f>
        <v>1.0189999999999999</v>
      </c>
      <c r="H55" s="27">
        <f>'PV Shocks'!AL26</f>
        <v>0.995</v>
      </c>
      <c r="I55" s="27">
        <f>'PV Shocks'!AM26</f>
        <v>1.0189999999999999</v>
      </c>
      <c r="J55" s="27">
        <f>'PV Shocks'!AN26</f>
        <v>0.97599999999999998</v>
      </c>
      <c r="K55" s="27">
        <f>'PV Shocks'!AO26</f>
        <v>1.0149999999999999</v>
      </c>
      <c r="L55" s="27">
        <f>'PV Shocks'!AP26</f>
        <v>0.997</v>
      </c>
      <c r="M55" s="27">
        <f>'PV Shocks'!AQ26</f>
        <v>0.97</v>
      </c>
      <c r="N55" s="27">
        <f>'PV Shocks'!AR26</f>
        <v>1.0049999999999999</v>
      </c>
      <c r="O55" s="27">
        <f>'PV Shocks'!AS26</f>
        <v>0.97799999999999998</v>
      </c>
      <c r="P55" s="27">
        <f>'PV Shocks'!AT26</f>
        <v>1.0309999999999999</v>
      </c>
      <c r="Q55" s="27">
        <f>'PV Shocks'!AU26</f>
        <v>1.0209999999999999</v>
      </c>
      <c r="R55" s="27">
        <f>'PV Shocks'!AV26</f>
        <v>1.0089999999999999</v>
      </c>
      <c r="S55" s="27">
        <f>'PV Shocks'!AW26</f>
        <v>0.97499999999999998</v>
      </c>
      <c r="T55" s="27">
        <f>'PV Shocks'!AX26</f>
        <v>0.98099999999999998</v>
      </c>
      <c r="U55" s="27">
        <f>'PV Shocks'!AY26</f>
        <v>1.0189999999999999</v>
      </c>
      <c r="V55" s="27">
        <f>'PV Shocks'!AZ26</f>
        <v>0.997</v>
      </c>
      <c r="W55" s="39">
        <f>'PV Shocks'!BA26</f>
        <v>30</v>
      </c>
      <c r="X55" s="27">
        <f>'PV Shocks'!BB26</f>
        <v>1.0004000000000002</v>
      </c>
      <c r="Y55" s="39">
        <f>'PV Shocks'!BC26</f>
        <v>22</v>
      </c>
    </row>
    <row r="56" spans="2:25" x14ac:dyDescent="0.2">
      <c r="B56" s="2">
        <f>'PV Shocks'!AF27</f>
        <v>44</v>
      </c>
      <c r="C56" s="27">
        <f>'PV Shocks'!AG27</f>
        <v>0.98699999999999999</v>
      </c>
      <c r="D56" s="27">
        <f>'PV Shocks'!AH27</f>
        <v>1.0369999999999999</v>
      </c>
      <c r="E56" s="27">
        <f>'PV Shocks'!AI27</f>
        <v>1.0029999999999999</v>
      </c>
      <c r="F56" s="27">
        <f>'PV Shocks'!AJ27</f>
        <v>1.004</v>
      </c>
      <c r="G56" s="27">
        <f>'PV Shocks'!AK27</f>
        <v>0.99399999999999999</v>
      </c>
      <c r="H56" s="27">
        <f>'PV Shocks'!AL27</f>
        <v>0.995</v>
      </c>
      <c r="I56" s="27">
        <f>'PV Shocks'!AM27</f>
        <v>1.01</v>
      </c>
      <c r="J56" s="27">
        <f>'PV Shocks'!AN27</f>
        <v>0.98599999999999999</v>
      </c>
      <c r="K56" s="27">
        <f>'PV Shocks'!AO27</f>
        <v>1.014</v>
      </c>
      <c r="L56" s="27">
        <f>'PV Shocks'!AP27</f>
        <v>0.97799999999999998</v>
      </c>
      <c r="M56" s="27">
        <f>'PV Shocks'!AQ27</f>
        <v>0.999</v>
      </c>
      <c r="N56" s="27">
        <f>'PV Shocks'!AR27</f>
        <v>0.97899999999999998</v>
      </c>
      <c r="O56" s="27">
        <f>'PV Shocks'!AS27</f>
        <v>1.036</v>
      </c>
      <c r="P56" s="27">
        <f>'PV Shocks'!AT27</f>
        <v>0.97699999999999998</v>
      </c>
      <c r="Q56" s="27">
        <f>'PV Shocks'!AU27</f>
        <v>0.997</v>
      </c>
      <c r="R56" s="27">
        <f>'PV Shocks'!AV27</f>
        <v>0.995</v>
      </c>
      <c r="S56" s="27">
        <f>'PV Shocks'!AW27</f>
        <v>1.0109999999999999</v>
      </c>
      <c r="T56" s="27">
        <f>'PV Shocks'!AX27</f>
        <v>1.004</v>
      </c>
      <c r="U56" s="27">
        <f>'PV Shocks'!AY27</f>
        <v>1.006</v>
      </c>
      <c r="V56" s="27">
        <f>'PV Shocks'!AZ27</f>
        <v>0.996</v>
      </c>
      <c r="W56" s="39">
        <f>'PV Shocks'!BA27</f>
        <v>31</v>
      </c>
      <c r="X56" s="27">
        <f>'PV Shocks'!BB27</f>
        <v>1.0004</v>
      </c>
      <c r="Y56" s="39">
        <f>'PV Shocks'!BC27</f>
        <v>23</v>
      </c>
    </row>
    <row r="57" spans="2:25" x14ac:dyDescent="0.2">
      <c r="B57" s="2">
        <f>'PV Shocks'!AF28</f>
        <v>45</v>
      </c>
      <c r="C57" s="27">
        <f>'PV Shocks'!AG28</f>
        <v>1.002</v>
      </c>
      <c r="D57" s="27">
        <f>'PV Shocks'!AH28</f>
        <v>0.99199999999999999</v>
      </c>
      <c r="E57" s="27">
        <f>'PV Shocks'!AI28</f>
        <v>1.036</v>
      </c>
      <c r="F57" s="27">
        <f>'PV Shocks'!AJ28</f>
        <v>0.97399999999999998</v>
      </c>
      <c r="G57" s="27">
        <f>'PV Shocks'!AK28</f>
        <v>1.0089999999999999</v>
      </c>
      <c r="H57" s="27">
        <f>'PV Shocks'!AL28</f>
        <v>1.002</v>
      </c>
      <c r="I57" s="27">
        <f>'PV Shocks'!AM28</f>
        <v>0.97799999999999998</v>
      </c>
      <c r="J57" s="27">
        <f>'PV Shocks'!AN28</f>
        <v>0.999</v>
      </c>
      <c r="K57" s="27">
        <f>'PV Shocks'!AO28</f>
        <v>0.98599999999999999</v>
      </c>
      <c r="L57" s="27">
        <f>'PV Shocks'!AP28</f>
        <v>1.008</v>
      </c>
      <c r="M57" s="27">
        <f>'PV Shocks'!AQ28</f>
        <v>1.018</v>
      </c>
      <c r="N57" s="27">
        <f>'PV Shocks'!AR28</f>
        <v>1.0329999999999999</v>
      </c>
      <c r="O57" s="27">
        <f>'PV Shocks'!AS28</f>
        <v>0.997</v>
      </c>
      <c r="P57" s="27">
        <f>'PV Shocks'!AT28</f>
        <v>0.99299999999999999</v>
      </c>
      <c r="Q57" s="27">
        <f>'PV Shocks'!AU28</f>
        <v>0.98</v>
      </c>
      <c r="R57" s="27">
        <f>'PV Shocks'!AV28</f>
        <v>1.024</v>
      </c>
      <c r="S57" s="27">
        <f>'PV Shocks'!AW28</f>
        <v>1.0149999999999999</v>
      </c>
      <c r="T57" s="27">
        <f>'PV Shocks'!AX28</f>
        <v>0.96399999999999997</v>
      </c>
      <c r="U57" s="27">
        <f>'PV Shocks'!AY28</f>
        <v>0.98</v>
      </c>
      <c r="V57" s="27">
        <f>'PV Shocks'!AZ28</f>
        <v>1.0089999999999999</v>
      </c>
      <c r="W57" s="39">
        <f>'PV Shocks'!BA28</f>
        <v>11</v>
      </c>
      <c r="X57" s="27">
        <f>'PV Shocks'!BB28</f>
        <v>0.99995000000000012</v>
      </c>
      <c r="Y57" s="39">
        <f>'PV Shocks'!BC28</f>
        <v>24</v>
      </c>
    </row>
    <row r="58" spans="2:25" x14ac:dyDescent="0.2">
      <c r="B58" s="2">
        <f>'PV Shocks'!AF29</f>
        <v>21</v>
      </c>
      <c r="C58" s="27">
        <f>'PV Shocks'!AG29</f>
        <v>1.0309999999999999</v>
      </c>
      <c r="D58" s="27">
        <f>'PV Shocks'!AH29</f>
        <v>0.98799999999999999</v>
      </c>
      <c r="E58" s="27">
        <f>'PV Shocks'!AI29</f>
        <v>0.97599999999999998</v>
      </c>
      <c r="F58" s="27">
        <f>'PV Shocks'!AJ29</f>
        <v>1.0009999999999999</v>
      </c>
      <c r="G58" s="27">
        <f>'PV Shocks'!AK29</f>
        <v>1.0029999999999999</v>
      </c>
      <c r="H58" s="27">
        <f>'PV Shocks'!AL29</f>
        <v>0.98199999999999998</v>
      </c>
      <c r="I58" s="27">
        <f>'PV Shocks'!AM29</f>
        <v>1.0309999999999999</v>
      </c>
      <c r="J58" s="27">
        <f>'PV Shocks'!AN29</f>
        <v>1.0029999999999999</v>
      </c>
      <c r="K58" s="27">
        <f>'PV Shocks'!AO29</f>
        <v>0.97399999999999998</v>
      </c>
      <c r="L58" s="27">
        <f>'PV Shocks'!AP29</f>
        <v>0.96399999999999997</v>
      </c>
      <c r="M58" s="27">
        <f>'PV Shocks'!AQ29</f>
        <v>0.98299999999999998</v>
      </c>
      <c r="N58" s="27">
        <f>'PV Shocks'!AR29</f>
        <v>0.97399999999999998</v>
      </c>
      <c r="O58" s="27">
        <f>'PV Shocks'!AS29</f>
        <v>1.0189999999999999</v>
      </c>
      <c r="P58" s="27">
        <f>'PV Shocks'!AT29</f>
        <v>1.0109999999999999</v>
      </c>
      <c r="Q58" s="27">
        <f>'PV Shocks'!AU29</f>
        <v>1.03</v>
      </c>
      <c r="R58" s="27">
        <f>'PV Shocks'!AV29</f>
        <v>1.024</v>
      </c>
      <c r="S58" s="27">
        <f>'PV Shocks'!AW29</f>
        <v>1.0549999999999999</v>
      </c>
      <c r="T58" s="27">
        <f>'PV Shocks'!AX29</f>
        <v>0.94199999999999995</v>
      </c>
      <c r="U58" s="27">
        <f>'PV Shocks'!AY29</f>
        <v>1.0069999999999999</v>
      </c>
      <c r="V58" s="27">
        <f>'PV Shocks'!AZ29</f>
        <v>0.998</v>
      </c>
      <c r="W58" s="39">
        <f>'PV Shocks'!BA29</f>
        <v>28</v>
      </c>
      <c r="X58" s="27">
        <f>'PV Shocks'!BB29</f>
        <v>0.99980000000000013</v>
      </c>
      <c r="Y58" s="39">
        <f>'PV Shocks'!BC29</f>
        <v>25</v>
      </c>
    </row>
    <row r="59" spans="2:25" x14ac:dyDescent="0.2">
      <c r="B59" s="2">
        <f>'PV Shocks'!AF30</f>
        <v>16</v>
      </c>
      <c r="C59" s="27">
        <f>'PV Shocks'!AG30</f>
        <v>1.0009999999999999</v>
      </c>
      <c r="D59" s="27">
        <f>'PV Shocks'!AH30</f>
        <v>0.996</v>
      </c>
      <c r="E59" s="27">
        <f>'PV Shocks'!AI30</f>
        <v>1.0409999999999999</v>
      </c>
      <c r="F59" s="27">
        <f>'PV Shocks'!AJ30</f>
        <v>0.98499999999999999</v>
      </c>
      <c r="G59" s="27">
        <f>'PV Shocks'!AK30</f>
        <v>1.026</v>
      </c>
      <c r="H59" s="27">
        <f>'PV Shocks'!AL30</f>
        <v>1</v>
      </c>
      <c r="I59" s="27">
        <f>'PV Shocks'!AM30</f>
        <v>1.002</v>
      </c>
      <c r="J59" s="27">
        <f>'PV Shocks'!AN30</f>
        <v>1.002</v>
      </c>
      <c r="K59" s="27">
        <f>'PV Shocks'!AO30</f>
        <v>0.99299999999999999</v>
      </c>
      <c r="L59" s="27">
        <f>'PV Shocks'!AP30</f>
        <v>0.97599999999999998</v>
      </c>
      <c r="M59" s="27">
        <f>'PV Shocks'!AQ30</f>
        <v>0.98099999999999998</v>
      </c>
      <c r="N59" s="27">
        <f>'PV Shocks'!AR30</f>
        <v>0.97099999999999997</v>
      </c>
      <c r="O59" s="27">
        <f>'PV Shocks'!AS30</f>
        <v>0.995</v>
      </c>
      <c r="P59" s="27">
        <f>'PV Shocks'!AT30</f>
        <v>1.0169999999999999</v>
      </c>
      <c r="Q59" s="27">
        <f>'PV Shocks'!AU30</f>
        <v>1.0009999999999999</v>
      </c>
      <c r="R59" s="27">
        <f>'PV Shocks'!AV30</f>
        <v>0.998</v>
      </c>
      <c r="S59" s="27">
        <f>'PV Shocks'!AW30</f>
        <v>0.96599999999999997</v>
      </c>
      <c r="T59" s="27">
        <f>'PV Shocks'!AX30</f>
        <v>1.034</v>
      </c>
      <c r="U59" s="27">
        <f>'PV Shocks'!AY30</f>
        <v>1.01</v>
      </c>
      <c r="V59" s="27">
        <f>'PV Shocks'!AZ30</f>
        <v>1</v>
      </c>
      <c r="W59" s="39">
        <f>'PV Shocks'!BA30</f>
        <v>26</v>
      </c>
      <c r="X59" s="27">
        <f>'PV Shocks'!BB30</f>
        <v>0.99974999999999992</v>
      </c>
      <c r="Y59" s="39">
        <f>'PV Shocks'!BC30</f>
        <v>26</v>
      </c>
    </row>
    <row r="60" spans="2:25" x14ac:dyDescent="0.2">
      <c r="B60" s="2">
        <f>'PV Shocks'!AF31</f>
        <v>15</v>
      </c>
      <c r="C60" s="27">
        <f>'PV Shocks'!AG31</f>
        <v>0.995</v>
      </c>
      <c r="D60" s="27">
        <f>'PV Shocks'!AH31</f>
        <v>0.999</v>
      </c>
      <c r="E60" s="27">
        <f>'PV Shocks'!AI31</f>
        <v>0.96</v>
      </c>
      <c r="F60" s="27">
        <f>'PV Shocks'!AJ31</f>
        <v>1.0129999999999999</v>
      </c>
      <c r="G60" s="27">
        <f>'PV Shocks'!AK31</f>
        <v>0.97399999999999998</v>
      </c>
      <c r="H60" s="27">
        <f>'PV Shocks'!AL31</f>
        <v>1.0009999999999999</v>
      </c>
      <c r="I60" s="27">
        <f>'PV Shocks'!AM31</f>
        <v>0.99399999999999999</v>
      </c>
      <c r="J60" s="27">
        <f>'PV Shocks'!AN31</f>
        <v>0.999</v>
      </c>
      <c r="K60" s="27">
        <f>'PV Shocks'!AO31</f>
        <v>1.008</v>
      </c>
      <c r="L60" s="27">
        <f>'PV Shocks'!AP31</f>
        <v>1.0229999999999999</v>
      </c>
      <c r="M60" s="27">
        <f>'PV Shocks'!AQ31</f>
        <v>1.0169999999999999</v>
      </c>
      <c r="N60" s="27">
        <f>'PV Shocks'!AR31</f>
        <v>1.024</v>
      </c>
      <c r="O60" s="27">
        <f>'PV Shocks'!AS31</f>
        <v>1.0049999999999999</v>
      </c>
      <c r="P60" s="27">
        <f>'PV Shocks'!AT31</f>
        <v>0.98399999999999999</v>
      </c>
      <c r="Q60" s="27">
        <f>'PV Shocks'!AU31</f>
        <v>0.998</v>
      </c>
      <c r="R60" s="27">
        <f>'PV Shocks'!AV31</f>
        <v>1.0009999999999999</v>
      </c>
      <c r="S60" s="27">
        <f>'PV Shocks'!AW31</f>
        <v>1.042</v>
      </c>
      <c r="T60" s="27">
        <f>'PV Shocks'!AX31</f>
        <v>0.96499999999999997</v>
      </c>
      <c r="U60" s="27">
        <f>'PV Shocks'!AY31</f>
        <v>0.98699999999999999</v>
      </c>
      <c r="V60" s="27">
        <f>'PV Shocks'!AZ31</f>
        <v>1.004</v>
      </c>
      <c r="W60" s="39">
        <f>'PV Shocks'!BA31</f>
        <v>16</v>
      </c>
      <c r="X60" s="27">
        <f>'PV Shocks'!BB31</f>
        <v>0.99964999999999971</v>
      </c>
      <c r="Y60" s="39">
        <f>'PV Shocks'!BC31</f>
        <v>27</v>
      </c>
    </row>
    <row r="61" spans="2:25" x14ac:dyDescent="0.2">
      <c r="B61" s="2">
        <f>'PV Shocks'!AF32</f>
        <v>18</v>
      </c>
      <c r="C61" s="27">
        <f>'PV Shocks'!AG32</f>
        <v>0.98799999999999999</v>
      </c>
      <c r="D61" s="27">
        <f>'PV Shocks'!AH32</f>
        <v>1.02</v>
      </c>
      <c r="E61" s="27">
        <f>'PV Shocks'!AI32</f>
        <v>0.999</v>
      </c>
      <c r="F61" s="27">
        <f>'PV Shocks'!AJ32</f>
        <v>1.0189999999999999</v>
      </c>
      <c r="G61" s="27">
        <f>'PV Shocks'!AK32</f>
        <v>1.006</v>
      </c>
      <c r="H61" s="27">
        <f>'PV Shocks'!AL32</f>
        <v>0.97699999999999998</v>
      </c>
      <c r="I61" s="27">
        <f>'PV Shocks'!AM32</f>
        <v>1.024</v>
      </c>
      <c r="J61" s="27">
        <f>'PV Shocks'!AN32</f>
        <v>0.97499999999999998</v>
      </c>
      <c r="K61" s="27">
        <f>'PV Shocks'!AO32</f>
        <v>1.018</v>
      </c>
      <c r="L61" s="27">
        <f>'PV Shocks'!AP32</f>
        <v>0.98099999999999998</v>
      </c>
      <c r="M61" s="27">
        <f>'PV Shocks'!AQ32</f>
        <v>0.999</v>
      </c>
      <c r="N61" s="27">
        <f>'PV Shocks'!AR32</f>
        <v>1.0169999999999999</v>
      </c>
      <c r="O61" s="27">
        <f>'PV Shocks'!AS32</f>
        <v>0.96499999999999997</v>
      </c>
      <c r="P61" s="27">
        <f>'PV Shocks'!AT32</f>
        <v>1.01</v>
      </c>
      <c r="Q61" s="27">
        <f>'PV Shocks'!AU32</f>
        <v>0.995</v>
      </c>
      <c r="R61" s="27">
        <f>'PV Shocks'!AV32</f>
        <v>0.95299999999999996</v>
      </c>
      <c r="S61" s="27">
        <f>'PV Shocks'!AW32</f>
        <v>1.0269999999999999</v>
      </c>
      <c r="T61" s="27">
        <f>'PV Shocks'!AX32</f>
        <v>0.99099999999999999</v>
      </c>
      <c r="U61" s="27">
        <f>'PV Shocks'!AY32</f>
        <v>1.0069999999999999</v>
      </c>
      <c r="V61" s="27">
        <f>'PV Shocks'!AZ32</f>
        <v>1.0169999999999999</v>
      </c>
      <c r="W61" s="39">
        <f>'PV Shocks'!BA32</f>
        <v>6</v>
      </c>
      <c r="X61" s="27">
        <f>'PV Shocks'!BB32</f>
        <v>0.99939999999999996</v>
      </c>
      <c r="Y61" s="39">
        <f>'PV Shocks'!BC32</f>
        <v>28</v>
      </c>
    </row>
    <row r="62" spans="2:25" x14ac:dyDescent="0.2">
      <c r="B62" s="2">
        <f>'PV Shocks'!AF33</f>
        <v>43</v>
      </c>
      <c r="C62" s="27">
        <f>'PV Shocks'!AG33</f>
        <v>1.016</v>
      </c>
      <c r="D62" s="27">
        <f>'PV Shocks'!AH33</f>
        <v>0.96899999999999997</v>
      </c>
      <c r="E62" s="27">
        <f>'PV Shocks'!AI33</f>
        <v>0.99299999999999999</v>
      </c>
      <c r="F62" s="27">
        <f>'PV Shocks'!AJ33</f>
        <v>0.99099999999999999</v>
      </c>
      <c r="G62" s="27">
        <f>'PV Shocks'!AK33</f>
        <v>1.0069999999999999</v>
      </c>
      <c r="H62" s="27">
        <f>'PV Shocks'!AL33</f>
        <v>1.006</v>
      </c>
      <c r="I62" s="27">
        <f>'PV Shocks'!AM33</f>
        <v>0.99</v>
      </c>
      <c r="J62" s="27">
        <f>'PV Shocks'!AN33</f>
        <v>1.0109999999999999</v>
      </c>
      <c r="K62" s="27">
        <f>'PV Shocks'!AO33</f>
        <v>0.98599999999999999</v>
      </c>
      <c r="L62" s="27">
        <f>'PV Shocks'!AP33</f>
        <v>1.0249999999999999</v>
      </c>
      <c r="M62" s="27">
        <f>'PV Shocks'!AQ33</f>
        <v>0.995</v>
      </c>
      <c r="N62" s="27">
        <f>'PV Shocks'!AR33</f>
        <v>1.0189999999999999</v>
      </c>
      <c r="O62" s="27">
        <f>'PV Shocks'!AS33</f>
        <v>0.96299999999999997</v>
      </c>
      <c r="P62" s="27">
        <f>'PV Shocks'!AT33</f>
        <v>1.026</v>
      </c>
      <c r="Q62" s="27">
        <f>'PV Shocks'!AU33</f>
        <v>1.0009999999999999</v>
      </c>
      <c r="R62" s="27">
        <f>'PV Shocks'!AV33</f>
        <v>1.0049999999999999</v>
      </c>
      <c r="S62" s="27">
        <f>'PV Shocks'!AW33</f>
        <v>0.98699999999999999</v>
      </c>
      <c r="T62" s="27">
        <f>'PV Shocks'!AX33</f>
        <v>0.998</v>
      </c>
      <c r="U62" s="27">
        <f>'PV Shocks'!AY33</f>
        <v>0.996</v>
      </c>
      <c r="V62" s="27">
        <f>'PV Shocks'!AZ33</f>
        <v>1.0029999999999999</v>
      </c>
      <c r="W62" s="39">
        <f>'PV Shocks'!BA33</f>
        <v>18</v>
      </c>
      <c r="X62" s="27">
        <f>'PV Shocks'!BB33</f>
        <v>0.99934999999999996</v>
      </c>
      <c r="Y62" s="39">
        <f>'PV Shocks'!BC33</f>
        <v>29</v>
      </c>
    </row>
    <row r="63" spans="2:25" x14ac:dyDescent="0.2">
      <c r="B63" s="2">
        <f>'PV Shocks'!AF34</f>
        <v>28</v>
      </c>
      <c r="C63" s="27">
        <f>'PV Shocks'!AG34</f>
        <v>0.999</v>
      </c>
      <c r="D63" s="27">
        <f>'PV Shocks'!AH34</f>
        <v>0.97599999999999998</v>
      </c>
      <c r="E63" s="27">
        <f>'PV Shocks'!AI34</f>
        <v>1.0169999999999999</v>
      </c>
      <c r="F63" s="27">
        <f>'PV Shocks'!AJ34</f>
        <v>1.0029999999999999</v>
      </c>
      <c r="G63" s="27">
        <f>'PV Shocks'!AK34</f>
        <v>0.98099999999999998</v>
      </c>
      <c r="H63" s="27">
        <f>'PV Shocks'!AL34</f>
        <v>1.0029999999999999</v>
      </c>
      <c r="I63" s="27">
        <f>'PV Shocks'!AM34</f>
        <v>0.98099999999999998</v>
      </c>
      <c r="J63" s="27">
        <f>'PV Shocks'!AN34</f>
        <v>1.0209999999999999</v>
      </c>
      <c r="K63" s="27">
        <f>'PV Shocks'!AO34</f>
        <v>0.98799999999999999</v>
      </c>
      <c r="L63" s="27">
        <f>'PV Shocks'!AP34</f>
        <v>1.002</v>
      </c>
      <c r="M63" s="27">
        <f>'PV Shocks'!AQ34</f>
        <v>1.03</v>
      </c>
      <c r="N63" s="27">
        <f>'PV Shocks'!AR34</f>
        <v>1.0009999999999999</v>
      </c>
      <c r="O63" s="27">
        <f>'PV Shocks'!AS34</f>
        <v>1.018</v>
      </c>
      <c r="P63" s="27">
        <f>'PV Shocks'!AT34</f>
        <v>0.96799999999999997</v>
      </c>
      <c r="Q63" s="27">
        <f>'PV Shocks'!AU34</f>
        <v>0.97299999999999998</v>
      </c>
      <c r="R63" s="27">
        <f>'PV Shocks'!AV34</f>
        <v>0.99099999999999999</v>
      </c>
      <c r="S63" s="27">
        <f>'PV Shocks'!AW34</f>
        <v>1.0289999999999999</v>
      </c>
      <c r="T63" s="27">
        <f>'PV Shocks'!AX34</f>
        <v>1.024</v>
      </c>
      <c r="U63" s="27">
        <f>'PV Shocks'!AY34</f>
        <v>0.97599999999999998</v>
      </c>
      <c r="V63" s="27">
        <f>'PV Shocks'!AZ34</f>
        <v>1.0029999999999999</v>
      </c>
      <c r="W63" s="39">
        <f>'PV Shocks'!BA34</f>
        <v>18</v>
      </c>
      <c r="X63" s="27">
        <f>'PV Shocks'!BB34</f>
        <v>0.99920000000000009</v>
      </c>
      <c r="Y63" s="39">
        <f>'PV Shocks'!BC34</f>
        <v>30</v>
      </c>
    </row>
    <row r="64" spans="2:25" x14ac:dyDescent="0.2">
      <c r="B64" s="2">
        <f>'PV Shocks'!AF35</f>
        <v>46</v>
      </c>
      <c r="C64" s="27">
        <f>'PV Shocks'!AG35</f>
        <v>0.997</v>
      </c>
      <c r="D64" s="27">
        <f>'PV Shocks'!AH35</f>
        <v>1.01</v>
      </c>
      <c r="E64" s="27">
        <f>'PV Shocks'!AI35</f>
        <v>0.96299999999999997</v>
      </c>
      <c r="F64" s="27">
        <f>'PV Shocks'!AJ35</f>
        <v>1.022</v>
      </c>
      <c r="G64" s="27">
        <f>'PV Shocks'!AK35</f>
        <v>0.99</v>
      </c>
      <c r="H64" s="27">
        <f>'PV Shocks'!AL35</f>
        <v>0.995</v>
      </c>
      <c r="I64" s="27">
        <f>'PV Shocks'!AM35</f>
        <v>1.022</v>
      </c>
      <c r="J64" s="27">
        <f>'PV Shocks'!AN35</f>
        <v>1.004</v>
      </c>
      <c r="K64" s="27">
        <f>'PV Shocks'!AO35</f>
        <v>1.014</v>
      </c>
      <c r="L64" s="27">
        <f>'PV Shocks'!AP35</f>
        <v>0.99399999999999999</v>
      </c>
      <c r="M64" s="27">
        <f>'PV Shocks'!AQ35</f>
        <v>0.99099999999999999</v>
      </c>
      <c r="N64" s="27">
        <f>'PV Shocks'!AR35</f>
        <v>0.96499999999999997</v>
      </c>
      <c r="O64" s="27">
        <f>'PV Shocks'!AS35</f>
        <v>0.996</v>
      </c>
      <c r="P64" s="27">
        <f>'PV Shocks'!AT35</f>
        <v>1.004</v>
      </c>
      <c r="Q64" s="27">
        <f>'PV Shocks'!AU35</f>
        <v>1.0149999999999999</v>
      </c>
      <c r="R64" s="27">
        <f>'PV Shocks'!AV35</f>
        <v>0.97699999999999998</v>
      </c>
      <c r="S64" s="27">
        <f>'PV Shocks'!AW35</f>
        <v>0.98099999999999998</v>
      </c>
      <c r="T64" s="27">
        <f>'PV Shocks'!AX35</f>
        <v>1.032</v>
      </c>
      <c r="U64" s="27">
        <f>'PV Shocks'!AY35</f>
        <v>1.0169999999999999</v>
      </c>
      <c r="V64" s="27">
        <f>'PV Shocks'!AZ35</f>
        <v>0.995</v>
      </c>
      <c r="W64" s="39">
        <f>'PV Shocks'!BA35</f>
        <v>33</v>
      </c>
      <c r="X64" s="27">
        <f>'PV Shocks'!BB35</f>
        <v>0.99920000000000009</v>
      </c>
      <c r="Y64" s="39">
        <f>'PV Shocks'!BC35</f>
        <v>30</v>
      </c>
    </row>
    <row r="65" spans="2:25" x14ac:dyDescent="0.2">
      <c r="B65" s="2">
        <f>'PV Shocks'!AF36</f>
        <v>14</v>
      </c>
      <c r="C65" s="27">
        <f>'PV Shocks'!AG36</f>
        <v>1.0249999999999999</v>
      </c>
      <c r="D65" s="27">
        <f>'PV Shocks'!AH36</f>
        <v>1</v>
      </c>
      <c r="E65" s="27">
        <f>'PV Shocks'!AI36</f>
        <v>0.998</v>
      </c>
      <c r="F65" s="27">
        <f>'PV Shocks'!AJ36</f>
        <v>0.96499999999999997</v>
      </c>
      <c r="G65" s="27">
        <f>'PV Shocks'!AK36</f>
        <v>1.0149999999999999</v>
      </c>
      <c r="H65" s="27">
        <f>'PV Shocks'!AL36</f>
        <v>1</v>
      </c>
      <c r="I65" s="27">
        <f>'PV Shocks'!AM36</f>
        <v>1.0329999999999999</v>
      </c>
      <c r="J65" s="27">
        <f>'PV Shocks'!AN36</f>
        <v>1</v>
      </c>
      <c r="K65" s="27">
        <f>'PV Shocks'!AO36</f>
        <v>0.98699999999999999</v>
      </c>
      <c r="L65" s="27">
        <f>'PV Shocks'!AP36</f>
        <v>1.0049999999999999</v>
      </c>
      <c r="M65" s="27">
        <f>'PV Shocks'!AQ36</f>
        <v>0.97599999999999998</v>
      </c>
      <c r="N65" s="27">
        <f>'PV Shocks'!AR36</f>
        <v>1.024</v>
      </c>
      <c r="O65" s="27">
        <f>'PV Shocks'!AS36</f>
        <v>1</v>
      </c>
      <c r="P65" s="27">
        <f>'PV Shocks'!AT36</f>
        <v>1.0149999999999999</v>
      </c>
      <c r="Q65" s="27">
        <f>'PV Shocks'!AU36</f>
        <v>0.97399999999999998</v>
      </c>
      <c r="R65" s="27">
        <f>'PV Shocks'!AV36</f>
        <v>0.99199999999999999</v>
      </c>
      <c r="S65" s="27">
        <f>'PV Shocks'!AW36</f>
        <v>0.999</v>
      </c>
      <c r="T65" s="27">
        <f>'PV Shocks'!AX36</f>
        <v>1.0029999999999999</v>
      </c>
      <c r="U65" s="27">
        <f>'PV Shocks'!AY36</f>
        <v>0.97499999999999998</v>
      </c>
      <c r="V65" s="27">
        <f>'PV Shocks'!AZ36</f>
        <v>0.99199999999999999</v>
      </c>
      <c r="W65" s="39">
        <f>'PV Shocks'!BA36</f>
        <v>39</v>
      </c>
      <c r="X65" s="27">
        <f>'PV Shocks'!BB36</f>
        <v>0.99890000000000012</v>
      </c>
      <c r="Y65" s="39">
        <f>'PV Shocks'!BC36</f>
        <v>32</v>
      </c>
    </row>
    <row r="66" spans="2:25" x14ac:dyDescent="0.2">
      <c r="B66" s="2">
        <f>'PV Shocks'!AF37</f>
        <v>2</v>
      </c>
      <c r="C66" s="27">
        <f>'PV Shocks'!AG37</f>
        <v>1.01</v>
      </c>
      <c r="D66" s="27">
        <f>'PV Shocks'!AH37</f>
        <v>0.98899999999999999</v>
      </c>
      <c r="E66" s="27">
        <f>'PV Shocks'!AI37</f>
        <v>0.997</v>
      </c>
      <c r="F66" s="27">
        <f>'PV Shocks'!AJ37</f>
        <v>1</v>
      </c>
      <c r="G66" s="27">
        <f>'PV Shocks'!AK37</f>
        <v>1</v>
      </c>
      <c r="H66" s="27">
        <f>'PV Shocks'!AL37</f>
        <v>0.999</v>
      </c>
      <c r="I66" s="27">
        <f>'PV Shocks'!AM37</f>
        <v>0.96599999999999997</v>
      </c>
      <c r="J66" s="27">
        <f>'PV Shocks'!AN37</f>
        <v>1.012</v>
      </c>
      <c r="K66" s="27">
        <f>'PV Shocks'!AO37</f>
        <v>0.999</v>
      </c>
      <c r="L66" s="27">
        <f>'PV Shocks'!AP37</f>
        <v>0.96799999999999997</v>
      </c>
      <c r="M66" s="27">
        <f>'PV Shocks'!AQ37</f>
        <v>1.0009999999999999</v>
      </c>
      <c r="N66" s="27">
        <f>'PV Shocks'!AR37</f>
        <v>1.008</v>
      </c>
      <c r="O66" s="27">
        <f>'PV Shocks'!AS37</f>
        <v>0.98499999999999999</v>
      </c>
      <c r="P66" s="27">
        <f>'PV Shocks'!AT37</f>
        <v>0.98899999999999999</v>
      </c>
      <c r="Q66" s="27">
        <f>'PV Shocks'!AU37</f>
        <v>0.97899999999999998</v>
      </c>
      <c r="R66" s="27">
        <f>'PV Shocks'!AV37</f>
        <v>0.96399999999999997</v>
      </c>
      <c r="S66" s="27">
        <f>'PV Shocks'!AW37</f>
        <v>1.012</v>
      </c>
      <c r="T66" s="27">
        <f>'PV Shocks'!AX37</f>
        <v>1.0089999999999999</v>
      </c>
      <c r="U66" s="27">
        <f>'PV Shocks'!AY37</f>
        <v>1.069</v>
      </c>
      <c r="V66" s="27">
        <f>'PV Shocks'!AZ37</f>
        <v>1.02</v>
      </c>
      <c r="W66" s="39">
        <f>'PV Shocks'!BA37</f>
        <v>5</v>
      </c>
      <c r="X66" s="27">
        <f>'PV Shocks'!BB37</f>
        <v>0.99879999999999991</v>
      </c>
      <c r="Y66" s="39">
        <f>'PV Shocks'!BC37</f>
        <v>33</v>
      </c>
    </row>
    <row r="67" spans="2:25" x14ac:dyDescent="0.2">
      <c r="B67" s="2">
        <f>'PV Shocks'!AF38</f>
        <v>35</v>
      </c>
      <c r="C67" s="27">
        <f>'PV Shocks'!AG38</f>
        <v>0.96699999999999997</v>
      </c>
      <c r="D67" s="27">
        <f>'PV Shocks'!AH38</f>
        <v>1.0069999999999999</v>
      </c>
      <c r="E67" s="27">
        <f>'PV Shocks'!AI38</f>
        <v>1.024</v>
      </c>
      <c r="F67" s="27">
        <f>'PV Shocks'!AJ38</f>
        <v>1.008</v>
      </c>
      <c r="G67" s="27">
        <f>'PV Shocks'!AK38</f>
        <v>0.94699999999999995</v>
      </c>
      <c r="H67" s="27">
        <f>'PV Shocks'!AL38</f>
        <v>0.98599999999999999</v>
      </c>
      <c r="I67" s="27">
        <f>'PV Shocks'!AM38</f>
        <v>0.95499999999999996</v>
      </c>
      <c r="J67" s="27">
        <f>'PV Shocks'!AN38</f>
        <v>1.0309999999999999</v>
      </c>
      <c r="K67" s="27">
        <f>'PV Shocks'!AO38</f>
        <v>0.99</v>
      </c>
      <c r="L67" s="27">
        <f>'PV Shocks'!AP38</f>
        <v>1.014</v>
      </c>
      <c r="M67" s="27">
        <f>'PV Shocks'!AQ38</f>
        <v>1.0029999999999999</v>
      </c>
      <c r="N67" s="27">
        <f>'PV Shocks'!AR38</f>
        <v>0.98699999999999999</v>
      </c>
      <c r="O67" s="27">
        <f>'PV Shocks'!AS38</f>
        <v>0.98399999999999999</v>
      </c>
      <c r="P67" s="27">
        <f>'PV Shocks'!AT38</f>
        <v>1.024</v>
      </c>
      <c r="Q67" s="27">
        <f>'PV Shocks'!AU38</f>
        <v>1.018</v>
      </c>
      <c r="R67" s="27">
        <f>'PV Shocks'!AV38</f>
        <v>0.98299999999999998</v>
      </c>
      <c r="S67" s="27">
        <f>'PV Shocks'!AW38</f>
        <v>1.044</v>
      </c>
      <c r="T67" s="27">
        <f>'PV Shocks'!AX38</f>
        <v>0.99399999999999999</v>
      </c>
      <c r="U67" s="27">
        <f>'PV Shocks'!AY38</f>
        <v>1.012</v>
      </c>
      <c r="V67" s="27">
        <f>'PV Shocks'!AZ38</f>
        <v>0.99399999999999999</v>
      </c>
      <c r="W67" s="39">
        <f>'PV Shocks'!BA38</f>
        <v>35</v>
      </c>
      <c r="X67" s="27">
        <f>'PV Shocks'!BB38</f>
        <v>0.99860000000000004</v>
      </c>
      <c r="Y67" s="39">
        <f>'PV Shocks'!BC38</f>
        <v>34</v>
      </c>
    </row>
    <row r="68" spans="2:25" x14ac:dyDescent="0.2">
      <c r="B68" s="2">
        <f>'PV Shocks'!AF39</f>
        <v>32</v>
      </c>
      <c r="C68" s="27">
        <f>'PV Shocks'!AG39</f>
        <v>0.99299999999999999</v>
      </c>
      <c r="D68" s="27">
        <f>'PV Shocks'!AH39</f>
        <v>0.99299999999999999</v>
      </c>
      <c r="E68" s="27">
        <f>'PV Shocks'!AI39</f>
        <v>1.02</v>
      </c>
      <c r="F68" s="27">
        <f>'PV Shocks'!AJ39</f>
        <v>0.995</v>
      </c>
      <c r="G68" s="27">
        <f>'PV Shocks'!AK39</f>
        <v>1</v>
      </c>
      <c r="H68" s="27">
        <f>'PV Shocks'!AL39</f>
        <v>0.93200000000000005</v>
      </c>
      <c r="I68" s="27">
        <f>'PV Shocks'!AM39</f>
        <v>0.97599999999999998</v>
      </c>
      <c r="J68" s="27">
        <f>'PV Shocks'!AN39</f>
        <v>1.002</v>
      </c>
      <c r="K68" s="27">
        <f>'PV Shocks'!AO39</f>
        <v>1.0129999999999999</v>
      </c>
      <c r="L68" s="27">
        <f>'PV Shocks'!AP39</f>
        <v>1</v>
      </c>
      <c r="M68" s="27">
        <f>'PV Shocks'!AQ39</f>
        <v>0.99299999999999999</v>
      </c>
      <c r="N68" s="27">
        <f>'PV Shocks'!AR39</f>
        <v>1.0009999999999999</v>
      </c>
      <c r="O68" s="27">
        <f>'PV Shocks'!AS39</f>
        <v>1.0169999999999999</v>
      </c>
      <c r="P68" s="27">
        <f>'PV Shocks'!AT39</f>
        <v>1.0169999999999999</v>
      </c>
      <c r="Q68" s="27">
        <f>'PV Shocks'!AU39</f>
        <v>1</v>
      </c>
      <c r="R68" s="27">
        <f>'PV Shocks'!AV39</f>
        <v>0.99399999999999999</v>
      </c>
      <c r="S68" s="27">
        <f>'PV Shocks'!AW39</f>
        <v>1.016</v>
      </c>
      <c r="T68" s="27">
        <f>'PV Shocks'!AX39</f>
        <v>1.01</v>
      </c>
      <c r="U68" s="27">
        <f>'PV Shocks'!AY39</f>
        <v>1.0029999999999999</v>
      </c>
      <c r="V68" s="27">
        <f>'PV Shocks'!AZ39</f>
        <v>0.99</v>
      </c>
      <c r="W68" s="39">
        <f>'PV Shocks'!BA39</f>
        <v>41</v>
      </c>
      <c r="X68" s="27">
        <f>'PV Shocks'!BB39</f>
        <v>0.99824999999999986</v>
      </c>
      <c r="Y68" s="39">
        <f>'PV Shocks'!BC39</f>
        <v>35</v>
      </c>
    </row>
    <row r="69" spans="2:25" x14ac:dyDescent="0.2">
      <c r="B69" s="2">
        <f>'PV Shocks'!AF40</f>
        <v>12</v>
      </c>
      <c r="C69" s="27">
        <f>'PV Shocks'!AG40</f>
        <v>1.0429999999999999</v>
      </c>
      <c r="D69" s="27">
        <f>'PV Shocks'!AH40</f>
        <v>0.99099999999999999</v>
      </c>
      <c r="E69" s="27">
        <f>'PV Shocks'!AI40</f>
        <v>1.0329999999999999</v>
      </c>
      <c r="F69" s="27">
        <f>'PV Shocks'!AJ40</f>
        <v>1.008</v>
      </c>
      <c r="G69" s="27">
        <f>'PV Shocks'!AK40</f>
        <v>0.96799999999999997</v>
      </c>
      <c r="H69" s="27">
        <f>'PV Shocks'!AL40</f>
        <v>1.006</v>
      </c>
      <c r="I69" s="27">
        <f>'PV Shocks'!AM40</f>
        <v>0.98</v>
      </c>
      <c r="J69" s="27">
        <f>'PV Shocks'!AN40</f>
        <v>1.006</v>
      </c>
      <c r="K69" s="27">
        <f>'PV Shocks'!AO40</f>
        <v>1.008</v>
      </c>
      <c r="L69" s="27">
        <f>'PV Shocks'!AP40</f>
        <v>0.96499999999999997</v>
      </c>
      <c r="M69" s="27">
        <f>'PV Shocks'!AQ40</f>
        <v>0.96799999999999997</v>
      </c>
      <c r="N69" s="27">
        <f>'PV Shocks'!AR40</f>
        <v>1.032</v>
      </c>
      <c r="O69" s="27">
        <f>'PV Shocks'!AS40</f>
        <v>1.014</v>
      </c>
      <c r="P69" s="27">
        <f>'PV Shocks'!AT40</f>
        <v>0.99099999999999999</v>
      </c>
      <c r="Q69" s="27">
        <f>'PV Shocks'!AU40</f>
        <v>0.97799999999999998</v>
      </c>
      <c r="R69" s="27">
        <f>'PV Shocks'!AV40</f>
        <v>0.96099999999999997</v>
      </c>
      <c r="S69" s="27">
        <f>'PV Shocks'!AW40</f>
        <v>1.006</v>
      </c>
      <c r="T69" s="27">
        <f>'PV Shocks'!AX40</f>
        <v>0.996</v>
      </c>
      <c r="U69" s="27">
        <f>'PV Shocks'!AY40</f>
        <v>0.96599999999999997</v>
      </c>
      <c r="V69" s="27">
        <f>'PV Shocks'!AZ40</f>
        <v>1.0329999999999999</v>
      </c>
      <c r="W69" s="39">
        <f>'PV Shocks'!BA40</f>
        <v>2</v>
      </c>
      <c r="X69" s="27">
        <f>'PV Shocks'!BB40</f>
        <v>0.99764999999999993</v>
      </c>
      <c r="Y69" s="39">
        <f>'PV Shocks'!BC40</f>
        <v>36</v>
      </c>
    </row>
    <row r="70" spans="2:25" x14ac:dyDescent="0.2">
      <c r="B70" s="2">
        <f>'PV Shocks'!AF41</f>
        <v>5</v>
      </c>
      <c r="C70" s="27">
        <f>'PV Shocks'!AG41</f>
        <v>0.98</v>
      </c>
      <c r="D70" s="27">
        <f>'PV Shocks'!AH41</f>
        <v>1.0049999999999999</v>
      </c>
      <c r="E70" s="27">
        <f>'PV Shocks'!AI41</f>
        <v>0.98</v>
      </c>
      <c r="F70" s="27">
        <f>'PV Shocks'!AJ41</f>
        <v>1.0029999999999999</v>
      </c>
      <c r="G70" s="27">
        <f>'PV Shocks'!AK41</f>
        <v>0.98099999999999998</v>
      </c>
      <c r="H70" s="27">
        <f>'PV Shocks'!AL41</f>
        <v>0.97299999999999998</v>
      </c>
      <c r="I70" s="27">
        <f>'PV Shocks'!AM41</f>
        <v>1</v>
      </c>
      <c r="J70" s="27">
        <f>'PV Shocks'!AN41</f>
        <v>0.96099999999999997</v>
      </c>
      <c r="K70" s="27">
        <f>'PV Shocks'!AO41</f>
        <v>0.98599999999999999</v>
      </c>
      <c r="L70" s="27">
        <f>'PV Shocks'!AP41</f>
        <v>1.0189999999999999</v>
      </c>
      <c r="M70" s="27">
        <f>'PV Shocks'!AQ41</f>
        <v>1.0089999999999999</v>
      </c>
      <c r="N70" s="27">
        <f>'PV Shocks'!AR41</f>
        <v>1.02</v>
      </c>
      <c r="O70" s="27">
        <f>'PV Shocks'!AS41</f>
        <v>1.012</v>
      </c>
      <c r="P70" s="27">
        <f>'PV Shocks'!AT41</f>
        <v>0.98899999999999999</v>
      </c>
      <c r="Q70" s="27">
        <f>'PV Shocks'!AU41</f>
        <v>0.996</v>
      </c>
      <c r="R70" s="27">
        <f>'PV Shocks'!AV41</f>
        <v>1.014</v>
      </c>
      <c r="S70" s="27">
        <f>'PV Shocks'!AW41</f>
        <v>0.98899999999999999</v>
      </c>
      <c r="T70" s="27">
        <f>'PV Shocks'!AX41</f>
        <v>0.99399999999999999</v>
      </c>
      <c r="U70" s="27">
        <f>'PV Shocks'!AY41</f>
        <v>1.042</v>
      </c>
      <c r="V70" s="27">
        <f>'PV Shocks'!AZ41</f>
        <v>0.999</v>
      </c>
      <c r="W70" s="39">
        <f>'PV Shocks'!BA41</f>
        <v>27</v>
      </c>
      <c r="X70" s="27">
        <f>'PV Shocks'!BB41</f>
        <v>0.99760000000000004</v>
      </c>
      <c r="Y70" s="39">
        <f>'PV Shocks'!BC41</f>
        <v>37</v>
      </c>
    </row>
    <row r="71" spans="2:25" x14ac:dyDescent="0.2">
      <c r="B71" s="2">
        <f>'PV Shocks'!AF42</f>
        <v>26</v>
      </c>
      <c r="C71" s="27">
        <f>'PV Shocks'!AG42</f>
        <v>1.0089999999999999</v>
      </c>
      <c r="D71" s="27">
        <f>'PV Shocks'!AH42</f>
        <v>1.004</v>
      </c>
      <c r="E71" s="27">
        <f>'PV Shocks'!AI42</f>
        <v>0.97899999999999998</v>
      </c>
      <c r="F71" s="27">
        <f>'PV Shocks'!AJ42</f>
        <v>0.96799999999999997</v>
      </c>
      <c r="G71" s="27">
        <f>'PV Shocks'!AK42</f>
        <v>0.95699999999999996</v>
      </c>
      <c r="H71" s="27">
        <f>'PV Shocks'!AL42</f>
        <v>1.0049999999999999</v>
      </c>
      <c r="I71" s="27">
        <f>'PV Shocks'!AM42</f>
        <v>1.018</v>
      </c>
      <c r="J71" s="27">
        <f>'PV Shocks'!AN42</f>
        <v>1.0069999999999999</v>
      </c>
      <c r="K71" s="27">
        <f>'PV Shocks'!AO42</f>
        <v>1.0009999999999999</v>
      </c>
      <c r="L71" s="27">
        <f>'PV Shocks'!AP42</f>
        <v>1.0029999999999999</v>
      </c>
      <c r="M71" s="27">
        <f>'PV Shocks'!AQ42</f>
        <v>0.95599999999999996</v>
      </c>
      <c r="N71" s="27">
        <f>'PV Shocks'!AR42</f>
        <v>1.02</v>
      </c>
      <c r="O71" s="27">
        <f>'PV Shocks'!AS42</f>
        <v>1.04</v>
      </c>
      <c r="P71" s="27">
        <f>'PV Shocks'!AT42</f>
        <v>0.98899999999999999</v>
      </c>
      <c r="Q71" s="27">
        <f>'PV Shocks'!AU42</f>
        <v>0.98199999999999998</v>
      </c>
      <c r="R71" s="27">
        <f>'PV Shocks'!AV42</f>
        <v>0.99299999999999999</v>
      </c>
      <c r="S71" s="27">
        <f>'PV Shocks'!AW42</f>
        <v>1.0209999999999999</v>
      </c>
      <c r="T71" s="27">
        <f>'PV Shocks'!AX42</f>
        <v>1.01</v>
      </c>
      <c r="U71" s="27">
        <f>'PV Shocks'!AY42</f>
        <v>0.99</v>
      </c>
      <c r="V71" s="27">
        <f>'PV Shocks'!AZ42</f>
        <v>0.996</v>
      </c>
      <c r="W71" s="39">
        <f>'PV Shocks'!BA42</f>
        <v>31</v>
      </c>
      <c r="X71" s="27">
        <f>'PV Shocks'!BB42</f>
        <v>0.99739999999999984</v>
      </c>
      <c r="Y71" s="39">
        <f>'PV Shocks'!BC42</f>
        <v>38</v>
      </c>
    </row>
    <row r="72" spans="2:25" x14ac:dyDescent="0.2">
      <c r="B72" s="2">
        <f>'PV Shocks'!AF43</f>
        <v>34</v>
      </c>
      <c r="C72" s="27">
        <f>'PV Shocks'!AG43</f>
        <v>0.99399999999999999</v>
      </c>
      <c r="D72" s="27">
        <f>'PV Shocks'!AH43</f>
        <v>0.97799999999999998</v>
      </c>
      <c r="E72" s="27">
        <f>'PV Shocks'!AI43</f>
        <v>1.0109999999999999</v>
      </c>
      <c r="F72" s="27">
        <f>'PV Shocks'!AJ43</f>
        <v>1.0049999999999999</v>
      </c>
      <c r="G72" s="27">
        <f>'PV Shocks'!AK43</f>
        <v>1.006</v>
      </c>
      <c r="H72" s="27">
        <f>'PV Shocks'!AL43</f>
        <v>1.01</v>
      </c>
      <c r="I72" s="27">
        <f>'PV Shocks'!AM43</f>
        <v>1.0009999999999999</v>
      </c>
      <c r="J72" s="27">
        <f>'PV Shocks'!AN43</f>
        <v>0.998</v>
      </c>
      <c r="K72" s="27">
        <f>'PV Shocks'!AO43</f>
        <v>0.999</v>
      </c>
      <c r="L72" s="27">
        <f>'PV Shocks'!AP43</f>
        <v>1.002</v>
      </c>
      <c r="M72" s="27">
        <f>'PV Shocks'!AQ43</f>
        <v>0.98499999999999999</v>
      </c>
      <c r="N72" s="27">
        <f>'PV Shocks'!AR43</f>
        <v>0.95399999999999996</v>
      </c>
      <c r="O72" s="27">
        <f>'PV Shocks'!AS43</f>
        <v>0.99299999999999999</v>
      </c>
      <c r="P72" s="27">
        <f>'PV Shocks'!AT43</f>
        <v>1.0089999999999999</v>
      </c>
      <c r="Q72" s="27">
        <f>'PV Shocks'!AU43</f>
        <v>1.0289999999999999</v>
      </c>
      <c r="R72" s="27">
        <f>'PV Shocks'!AV43</f>
        <v>0.98699999999999999</v>
      </c>
      <c r="S72" s="27">
        <f>'PV Shocks'!AW43</f>
        <v>0.98399999999999999</v>
      </c>
      <c r="T72" s="27">
        <f>'PV Shocks'!AX43</f>
        <v>1.0209999999999999</v>
      </c>
      <c r="U72" s="27">
        <f>'PV Shocks'!AY43</f>
        <v>0.98399999999999999</v>
      </c>
      <c r="V72" s="27">
        <f>'PV Shocks'!AZ43</f>
        <v>0.995</v>
      </c>
      <c r="W72" s="39">
        <f>'PV Shocks'!BA43</f>
        <v>33</v>
      </c>
      <c r="X72" s="27">
        <f>'PV Shocks'!BB43</f>
        <v>0.99725000000000019</v>
      </c>
      <c r="Y72" s="39">
        <f>'PV Shocks'!BC43</f>
        <v>39</v>
      </c>
    </row>
    <row r="73" spans="2:25" x14ac:dyDescent="0.2">
      <c r="B73" s="2">
        <f>'PV Shocks'!AF44</f>
        <v>40</v>
      </c>
      <c r="C73" s="27">
        <f>'PV Shocks'!AG44</f>
        <v>0.98</v>
      </c>
      <c r="D73" s="27">
        <f>'PV Shocks'!AH44</f>
        <v>0.99399999999999999</v>
      </c>
      <c r="E73" s="27">
        <f>'PV Shocks'!AI44</f>
        <v>1.022</v>
      </c>
      <c r="F73" s="27">
        <f>'PV Shocks'!AJ44</f>
        <v>0.98499999999999999</v>
      </c>
      <c r="G73" s="27">
        <f>'PV Shocks'!AK44</f>
        <v>0.96199999999999997</v>
      </c>
      <c r="H73" s="27">
        <f>'PV Shocks'!AL44</f>
        <v>0.98899999999999999</v>
      </c>
      <c r="I73" s="27">
        <f>'PV Shocks'!AM44</f>
        <v>1.012</v>
      </c>
      <c r="J73" s="27">
        <f>'PV Shocks'!AN44</f>
        <v>0.98499999999999999</v>
      </c>
      <c r="K73" s="27">
        <f>'PV Shocks'!AO44</f>
        <v>1.002</v>
      </c>
      <c r="L73" s="27">
        <f>'PV Shocks'!AP44</f>
        <v>0.99399999999999999</v>
      </c>
      <c r="M73" s="27">
        <f>'PV Shocks'!AQ44</f>
        <v>0.99</v>
      </c>
      <c r="N73" s="27">
        <f>'PV Shocks'!AR44</f>
        <v>1.028</v>
      </c>
      <c r="O73" s="27">
        <f>'PV Shocks'!AS44</f>
        <v>1.01</v>
      </c>
      <c r="P73" s="27">
        <f>'PV Shocks'!AT44</f>
        <v>0.98599999999999999</v>
      </c>
      <c r="Q73" s="27">
        <f>'PV Shocks'!AU44</f>
        <v>0.997</v>
      </c>
      <c r="R73" s="27">
        <f>'PV Shocks'!AV44</f>
        <v>0.98899999999999999</v>
      </c>
      <c r="S73" s="27">
        <f>'PV Shocks'!AW44</f>
        <v>1.0089999999999999</v>
      </c>
      <c r="T73" s="27">
        <f>'PV Shocks'!AX44</f>
        <v>0.99099999999999999</v>
      </c>
      <c r="U73" s="27">
        <f>'PV Shocks'!AY44</f>
        <v>0.99199999999999999</v>
      </c>
      <c r="V73" s="27">
        <f>'PV Shocks'!AZ44</f>
        <v>1.0249999999999999</v>
      </c>
      <c r="W73" s="39">
        <f>'PV Shocks'!BA44</f>
        <v>3</v>
      </c>
      <c r="X73" s="27">
        <f>'PV Shocks'!BB44</f>
        <v>0.99709999999999999</v>
      </c>
      <c r="Y73" s="39">
        <f>'PV Shocks'!BC44</f>
        <v>40</v>
      </c>
    </row>
    <row r="74" spans="2:25" x14ac:dyDescent="0.2">
      <c r="B74" s="2">
        <f>'PV Shocks'!AF45</f>
        <v>23</v>
      </c>
      <c r="C74" s="27">
        <f>'PV Shocks'!AG45</f>
        <v>1.0129999999999999</v>
      </c>
      <c r="D74" s="27">
        <f>'PV Shocks'!AH45</f>
        <v>0.98499999999999999</v>
      </c>
      <c r="E74" s="27">
        <f>'PV Shocks'!AI45</f>
        <v>1.0489999999999999</v>
      </c>
      <c r="F74" s="27">
        <f>'PV Shocks'!AJ45</f>
        <v>0.97299999999999998</v>
      </c>
      <c r="G74" s="27">
        <f>'PV Shocks'!AK45</f>
        <v>0.98599999999999999</v>
      </c>
      <c r="H74" s="27">
        <f>'PV Shocks'!AL45</f>
        <v>1.02</v>
      </c>
      <c r="I74" s="27">
        <f>'PV Shocks'!AM45</f>
        <v>1.004</v>
      </c>
      <c r="J74" s="27">
        <f>'PV Shocks'!AN45</f>
        <v>1.0289999999999999</v>
      </c>
      <c r="K74" s="27">
        <f>'PV Shocks'!AO45</f>
        <v>0.97199999999999998</v>
      </c>
      <c r="L74" s="27">
        <f>'PV Shocks'!AP45</f>
        <v>1.0149999999999999</v>
      </c>
      <c r="M74" s="27">
        <f>'PV Shocks'!AQ45</f>
        <v>0.95399999999999996</v>
      </c>
      <c r="N74" s="27">
        <f>'PV Shocks'!AR45</f>
        <v>0.98</v>
      </c>
      <c r="O74" s="27">
        <f>'PV Shocks'!AS45</f>
        <v>1.0089999999999999</v>
      </c>
      <c r="P74" s="27">
        <f>'PV Shocks'!AT45</f>
        <v>1.0289999999999999</v>
      </c>
      <c r="Q74" s="27">
        <f>'PV Shocks'!AU45</f>
        <v>0.98399999999999999</v>
      </c>
      <c r="R74" s="27">
        <f>'PV Shocks'!AV45</f>
        <v>0.99399999999999999</v>
      </c>
      <c r="S74" s="27">
        <f>'PV Shocks'!AW45</f>
        <v>0.96299999999999997</v>
      </c>
      <c r="T74" s="27">
        <f>'PV Shocks'!AX45</f>
        <v>0.98099999999999998</v>
      </c>
      <c r="U74" s="27">
        <f>'PV Shocks'!AY45</f>
        <v>0.997</v>
      </c>
      <c r="V74" s="27">
        <f>'PV Shocks'!AZ45</f>
        <v>1.0029999999999999</v>
      </c>
      <c r="W74" s="39">
        <f>'PV Shocks'!BA45</f>
        <v>18</v>
      </c>
      <c r="X74" s="27">
        <f>'PV Shocks'!BB45</f>
        <v>0.99700000000000011</v>
      </c>
      <c r="Y74" s="39">
        <f>'PV Shocks'!BC45</f>
        <v>41</v>
      </c>
    </row>
    <row r="75" spans="2:25" x14ac:dyDescent="0.2">
      <c r="B75" s="2">
        <f>'PV Shocks'!AF46</f>
        <v>30</v>
      </c>
      <c r="C75" s="27">
        <f>'PV Shocks'!AG46</f>
        <v>0.95</v>
      </c>
      <c r="D75" s="27">
        <f>'PV Shocks'!AH46</f>
        <v>0.998</v>
      </c>
      <c r="E75" s="27">
        <f>'PV Shocks'!AI46</f>
        <v>0.98499999999999999</v>
      </c>
      <c r="F75" s="27">
        <f>'PV Shocks'!AJ46</f>
        <v>0.99399999999999999</v>
      </c>
      <c r="G75" s="27">
        <f>'PV Shocks'!AK46</f>
        <v>0.99399999999999999</v>
      </c>
      <c r="H75" s="27">
        <f>'PV Shocks'!AL46</f>
        <v>1.034</v>
      </c>
      <c r="I75" s="27">
        <f>'PV Shocks'!AM46</f>
        <v>1.006</v>
      </c>
      <c r="J75" s="27">
        <f>'PV Shocks'!AN46</f>
        <v>1.012</v>
      </c>
      <c r="K75" s="27">
        <f>'PV Shocks'!AO46</f>
        <v>1.0640000000000001</v>
      </c>
      <c r="L75" s="27">
        <f>'PV Shocks'!AP46</f>
        <v>0.97599999999999998</v>
      </c>
      <c r="M75" s="27">
        <f>'PV Shocks'!AQ46</f>
        <v>0.97799999999999998</v>
      </c>
      <c r="N75" s="27">
        <f>'PV Shocks'!AR46</f>
        <v>0.97399999999999998</v>
      </c>
      <c r="O75" s="27">
        <f>'PV Shocks'!AS46</f>
        <v>1.0269999999999999</v>
      </c>
      <c r="P75" s="27">
        <f>'PV Shocks'!AT46</f>
        <v>0.98299999999999998</v>
      </c>
      <c r="Q75" s="27">
        <f>'PV Shocks'!AU46</f>
        <v>0.97899999999999998</v>
      </c>
      <c r="R75" s="27">
        <f>'PV Shocks'!AV46</f>
        <v>0.995</v>
      </c>
      <c r="S75" s="27">
        <f>'PV Shocks'!AW46</f>
        <v>1.0069999999999999</v>
      </c>
      <c r="T75" s="27">
        <f>'PV Shocks'!AX46</f>
        <v>0.98599999999999999</v>
      </c>
      <c r="U75" s="27">
        <f>'PV Shocks'!AY46</f>
        <v>1.0069999999999999</v>
      </c>
      <c r="V75" s="27">
        <f>'PV Shocks'!AZ46</f>
        <v>0.98599999999999999</v>
      </c>
      <c r="W75" s="39">
        <f>'PV Shocks'!BA46</f>
        <v>43</v>
      </c>
      <c r="X75" s="27">
        <f>'PV Shocks'!BB46</f>
        <v>0.99674999999999991</v>
      </c>
      <c r="Y75" s="39">
        <f>'PV Shocks'!BC46</f>
        <v>42</v>
      </c>
    </row>
    <row r="76" spans="2:25" x14ac:dyDescent="0.2">
      <c r="B76" s="2">
        <f>'PV Shocks'!AF47</f>
        <v>38</v>
      </c>
      <c r="C76" s="27">
        <f>'PV Shocks'!AG47</f>
        <v>1.022</v>
      </c>
      <c r="D76" s="27">
        <f>'PV Shocks'!AH47</f>
        <v>1.0269999999999999</v>
      </c>
      <c r="E76" s="27">
        <f>'PV Shocks'!AI47</f>
        <v>0.996</v>
      </c>
      <c r="F76" s="27">
        <f>'PV Shocks'!AJ47</f>
        <v>0.98199999999999998</v>
      </c>
      <c r="G76" s="27">
        <f>'PV Shocks'!AK47</f>
        <v>1.008</v>
      </c>
      <c r="H76" s="27">
        <f>'PV Shocks'!AL47</f>
        <v>0.98099999999999998</v>
      </c>
      <c r="I76" s="27">
        <f>'PV Shocks'!AM47</f>
        <v>0.98399999999999999</v>
      </c>
      <c r="J76" s="27">
        <f>'PV Shocks'!AN47</f>
        <v>1.0009999999999999</v>
      </c>
      <c r="K76" s="27">
        <f>'PV Shocks'!AO47</f>
        <v>0.98399999999999999</v>
      </c>
      <c r="L76" s="27">
        <f>'PV Shocks'!AP47</f>
        <v>0.96499999999999997</v>
      </c>
      <c r="M76" s="27">
        <f>'PV Shocks'!AQ47</f>
        <v>1.0489999999999999</v>
      </c>
      <c r="N76" s="27">
        <f>'PV Shocks'!AR47</f>
        <v>0.98399999999999999</v>
      </c>
      <c r="O76" s="27">
        <f>'PV Shocks'!AS47</f>
        <v>0.98499999999999999</v>
      </c>
      <c r="P76" s="27">
        <f>'PV Shocks'!AT47</f>
        <v>0.98899999999999999</v>
      </c>
      <c r="Q76" s="27">
        <f>'PV Shocks'!AU47</f>
        <v>1.01</v>
      </c>
      <c r="R76" s="27">
        <f>'PV Shocks'!AV47</f>
        <v>1.0009999999999999</v>
      </c>
      <c r="S76" s="27">
        <f>'PV Shocks'!AW47</f>
        <v>1.008</v>
      </c>
      <c r="T76" s="27">
        <f>'PV Shocks'!AX47</f>
        <v>0.98099999999999998</v>
      </c>
      <c r="U76" s="27">
        <f>'PV Shocks'!AY47</f>
        <v>0.97399999999999998</v>
      </c>
      <c r="V76" s="27">
        <f>'PV Shocks'!AZ47</f>
        <v>0.99399999999999999</v>
      </c>
      <c r="W76" s="39">
        <f>'PV Shocks'!BA47</f>
        <v>35</v>
      </c>
      <c r="X76" s="27">
        <f>'PV Shocks'!BB47</f>
        <v>0.99625000000000008</v>
      </c>
      <c r="Y76" s="39">
        <f>'PV Shocks'!BC47</f>
        <v>43</v>
      </c>
    </row>
    <row r="77" spans="2:25" x14ac:dyDescent="0.2">
      <c r="B77" s="2">
        <f>'PV Shocks'!AF48</f>
        <v>50</v>
      </c>
      <c r="C77" s="27">
        <f>'PV Shocks'!AG48</f>
        <v>0.99199999999999999</v>
      </c>
      <c r="D77" s="27">
        <f>'PV Shocks'!AH48</f>
        <v>0.96899999999999997</v>
      </c>
      <c r="E77" s="27">
        <f>'PV Shocks'!AI48</f>
        <v>0.98599999999999999</v>
      </c>
      <c r="F77" s="27">
        <f>'PV Shocks'!AJ48</f>
        <v>0.99</v>
      </c>
      <c r="G77" s="27">
        <f>'PV Shocks'!AK48</f>
        <v>1.02</v>
      </c>
      <c r="H77" s="27">
        <f>'PV Shocks'!AL48</f>
        <v>1.0189999999999999</v>
      </c>
      <c r="I77" s="27">
        <f>'PV Shocks'!AM48</f>
        <v>0.98199999999999998</v>
      </c>
      <c r="J77" s="27">
        <f>'PV Shocks'!AN48</f>
        <v>0.99399999999999999</v>
      </c>
      <c r="K77" s="27">
        <f>'PV Shocks'!AO48</f>
        <v>0.999</v>
      </c>
      <c r="L77" s="27">
        <f>'PV Shocks'!AP48</f>
        <v>0.99</v>
      </c>
      <c r="M77" s="27">
        <f>'PV Shocks'!AQ48</f>
        <v>0.995</v>
      </c>
      <c r="N77" s="27">
        <f>'PV Shocks'!AR48</f>
        <v>0.99</v>
      </c>
      <c r="O77" s="27">
        <f>'PV Shocks'!AS48</f>
        <v>0.99299999999999999</v>
      </c>
      <c r="P77" s="27">
        <f>'PV Shocks'!AT48</f>
        <v>1.002</v>
      </c>
      <c r="Q77" s="27">
        <f>'PV Shocks'!AU48</f>
        <v>1.024</v>
      </c>
      <c r="R77" s="27">
        <f>'PV Shocks'!AV48</f>
        <v>0.98699999999999999</v>
      </c>
      <c r="S77" s="27">
        <f>'PV Shocks'!AW48</f>
        <v>1.006</v>
      </c>
      <c r="T77" s="27">
        <f>'PV Shocks'!AX48</f>
        <v>1.0049999999999999</v>
      </c>
      <c r="U77" s="27">
        <f>'PV Shocks'!AY48</f>
        <v>0.99</v>
      </c>
      <c r="V77" s="27">
        <f>'PV Shocks'!AZ48</f>
        <v>0.98799999999999999</v>
      </c>
      <c r="W77" s="39">
        <f>'PV Shocks'!BA48</f>
        <v>42</v>
      </c>
      <c r="X77" s="27">
        <f>'PV Shocks'!BB48</f>
        <v>0.99604999999999977</v>
      </c>
      <c r="Y77" s="39">
        <f>'PV Shocks'!BC48</f>
        <v>44</v>
      </c>
    </row>
    <row r="78" spans="2:25" x14ac:dyDescent="0.2">
      <c r="B78" s="2">
        <f>'PV Shocks'!AF49</f>
        <v>47</v>
      </c>
      <c r="C78" s="27">
        <f>'PV Shocks'!AG49</f>
        <v>0.97</v>
      </c>
      <c r="D78" s="27">
        <f>'PV Shocks'!AH49</f>
        <v>0.997</v>
      </c>
      <c r="E78" s="27">
        <f>'PV Shocks'!AI49</f>
        <v>1.0349999999999999</v>
      </c>
      <c r="F78" s="27">
        <f>'PV Shocks'!AJ49</f>
        <v>1.022</v>
      </c>
      <c r="G78" s="27">
        <f>'PV Shocks'!AK49</f>
        <v>0.97699999999999998</v>
      </c>
      <c r="H78" s="27">
        <f>'PV Shocks'!AL49</f>
        <v>1</v>
      </c>
      <c r="I78" s="27">
        <f>'PV Shocks'!AM49</f>
        <v>1.0129999999999999</v>
      </c>
      <c r="J78" s="27">
        <f>'PV Shocks'!AN49</f>
        <v>0.97</v>
      </c>
      <c r="K78" s="27">
        <f>'PV Shocks'!AO49</f>
        <v>1.022</v>
      </c>
      <c r="L78" s="27">
        <f>'PV Shocks'!AP49</f>
        <v>0.95899999999999996</v>
      </c>
      <c r="M78" s="27">
        <f>'PV Shocks'!AQ49</f>
        <v>0.97</v>
      </c>
      <c r="N78" s="27">
        <f>'PV Shocks'!AR49</f>
        <v>0.996</v>
      </c>
      <c r="O78" s="27">
        <f>'PV Shocks'!AS49</f>
        <v>0.998</v>
      </c>
      <c r="P78" s="27">
        <f>'PV Shocks'!AT49</f>
        <v>0.999</v>
      </c>
      <c r="Q78" s="27">
        <f>'PV Shocks'!AU49</f>
        <v>1.0049999999999999</v>
      </c>
      <c r="R78" s="27">
        <f>'PV Shocks'!AV49</f>
        <v>0.998</v>
      </c>
      <c r="S78" s="27">
        <f>'PV Shocks'!AW49</f>
        <v>0.99</v>
      </c>
      <c r="T78" s="27">
        <f>'PV Shocks'!AX49</f>
        <v>1.026</v>
      </c>
      <c r="U78" s="27">
        <f>'PV Shocks'!AY49</f>
        <v>0.98299999999999998</v>
      </c>
      <c r="V78" s="27">
        <f>'PV Shocks'!AZ49</f>
        <v>0.98399999999999999</v>
      </c>
      <c r="W78" s="39">
        <f>'PV Shocks'!BA49</f>
        <v>44</v>
      </c>
      <c r="X78" s="27">
        <f>'PV Shocks'!BB49</f>
        <v>0.99570000000000003</v>
      </c>
      <c r="Y78" s="39">
        <f>'PV Shocks'!BC49</f>
        <v>45</v>
      </c>
    </row>
    <row r="79" spans="2:25" x14ac:dyDescent="0.2">
      <c r="B79" s="2">
        <f>'PV Shocks'!AF50</f>
        <v>19</v>
      </c>
      <c r="C79" s="27">
        <f>'PV Shocks'!AG50</f>
        <v>1.012</v>
      </c>
      <c r="D79" s="27">
        <f>'PV Shocks'!AH50</f>
        <v>1.004</v>
      </c>
      <c r="E79" s="27">
        <f>'PV Shocks'!AI50</f>
        <v>0.96599999999999997</v>
      </c>
      <c r="F79" s="27">
        <f>'PV Shocks'!AJ50</f>
        <v>0.96599999999999997</v>
      </c>
      <c r="G79" s="27">
        <f>'PV Shocks'!AK50</f>
        <v>1.0129999999999999</v>
      </c>
      <c r="H79" s="27">
        <f>'PV Shocks'!AL50</f>
        <v>1</v>
      </c>
      <c r="I79" s="27">
        <f>'PV Shocks'!AM50</f>
        <v>0.995</v>
      </c>
      <c r="J79" s="27">
        <f>'PV Shocks'!AN50</f>
        <v>0.996</v>
      </c>
      <c r="K79" s="27">
        <f>'PV Shocks'!AO50</f>
        <v>1.0029999999999999</v>
      </c>
      <c r="L79" s="27">
        <f>'PV Shocks'!AP50</f>
        <v>0.97</v>
      </c>
      <c r="M79" s="27">
        <f>'PV Shocks'!AQ50</f>
        <v>0.98299999999999998</v>
      </c>
      <c r="N79" s="27">
        <f>'PV Shocks'!AR50</f>
        <v>1.018</v>
      </c>
      <c r="O79" s="27">
        <f>'PV Shocks'!AS50</f>
        <v>0.995</v>
      </c>
      <c r="P79" s="27">
        <f>'PV Shocks'!AT50</f>
        <v>0.96799999999999997</v>
      </c>
      <c r="Q79" s="27">
        <f>'PV Shocks'!AU50</f>
        <v>0.97299999999999998</v>
      </c>
      <c r="R79" s="27">
        <f>'PV Shocks'!AV50</f>
        <v>1.0249999999999999</v>
      </c>
      <c r="S79" s="27">
        <f>'PV Shocks'!AW50</f>
        <v>1.004</v>
      </c>
      <c r="T79" s="27">
        <f>'PV Shocks'!AX50</f>
        <v>0.98299999999999998</v>
      </c>
      <c r="U79" s="27">
        <f>'PV Shocks'!AY50</f>
        <v>1.01</v>
      </c>
      <c r="V79" s="27">
        <f>'PV Shocks'!AZ50</f>
        <v>1.0249999999999999</v>
      </c>
      <c r="W79" s="39">
        <f>'PV Shocks'!BA50</f>
        <v>3</v>
      </c>
      <c r="X79" s="27">
        <f>'PV Shocks'!BB50</f>
        <v>0.99545000000000017</v>
      </c>
      <c r="Y79" s="39">
        <f>'PV Shocks'!BC50</f>
        <v>46</v>
      </c>
    </row>
    <row r="80" spans="2:25" x14ac:dyDescent="0.2">
      <c r="B80" s="2">
        <f>'PV Shocks'!AF51</f>
        <v>7</v>
      </c>
      <c r="C80" s="27">
        <f>'PV Shocks'!AG51</f>
        <v>1.016</v>
      </c>
      <c r="D80" s="27">
        <f>'PV Shocks'!AH51</f>
        <v>1.0109999999999999</v>
      </c>
      <c r="E80" s="27">
        <f>'PV Shocks'!AI51</f>
        <v>1.018</v>
      </c>
      <c r="F80" s="27">
        <f>'PV Shocks'!AJ51</f>
        <v>0.95899999999999996</v>
      </c>
      <c r="G80" s="27">
        <f>'PV Shocks'!AK51</f>
        <v>0.98299999999999998</v>
      </c>
      <c r="H80" s="27">
        <f>'PV Shocks'!AL51</f>
        <v>1.0169999999999999</v>
      </c>
      <c r="I80" s="27">
        <f>'PV Shocks'!AM51</f>
        <v>0.97</v>
      </c>
      <c r="J80" s="27">
        <f>'PV Shocks'!AN51</f>
        <v>1.0149999999999999</v>
      </c>
      <c r="K80" s="27">
        <f>'PV Shocks'!AO51</f>
        <v>1.0149999999999999</v>
      </c>
      <c r="L80" s="27">
        <f>'PV Shocks'!AP51</f>
        <v>1</v>
      </c>
      <c r="M80" s="27">
        <f>'PV Shocks'!AQ51</f>
        <v>1.0089999999999999</v>
      </c>
      <c r="N80" s="27">
        <f>'PV Shocks'!AR51</f>
        <v>0.99199999999999999</v>
      </c>
      <c r="O80" s="27">
        <f>'PV Shocks'!AS51</f>
        <v>1.0289999999999999</v>
      </c>
      <c r="P80" s="27">
        <f>'PV Shocks'!AT51</f>
        <v>0.98899999999999999</v>
      </c>
      <c r="Q80" s="27">
        <f>'PV Shocks'!AU51</f>
        <v>0.97099999999999997</v>
      </c>
      <c r="R80" s="27">
        <f>'PV Shocks'!AV51</f>
        <v>0.98499999999999999</v>
      </c>
      <c r="S80" s="27">
        <f>'PV Shocks'!AW51</f>
        <v>1.0069999999999999</v>
      </c>
      <c r="T80" s="27">
        <f>'PV Shocks'!AX51</f>
        <v>0.97699999999999998</v>
      </c>
      <c r="U80" s="27">
        <f>'PV Shocks'!AY51</f>
        <v>0.95099999999999996</v>
      </c>
      <c r="V80" s="27">
        <f>'PV Shocks'!AZ51</f>
        <v>0.99399999999999999</v>
      </c>
      <c r="W80" s="39">
        <f>'PV Shocks'!BA51</f>
        <v>35</v>
      </c>
      <c r="X80" s="27">
        <f>'PV Shocks'!BB51</f>
        <v>0.99540000000000006</v>
      </c>
      <c r="Y80" s="39">
        <f>'PV Shocks'!BC51</f>
        <v>47</v>
      </c>
    </row>
    <row r="81" spans="2:25" x14ac:dyDescent="0.2">
      <c r="B81" s="2">
        <f>'PV Shocks'!AF52</f>
        <v>9</v>
      </c>
      <c r="C81" s="27">
        <f>'PV Shocks'!AG52</f>
        <v>1.018</v>
      </c>
      <c r="D81" s="27">
        <f>'PV Shocks'!AH52</f>
        <v>1.0029999999999999</v>
      </c>
      <c r="E81" s="27">
        <f>'PV Shocks'!AI52</f>
        <v>1.024</v>
      </c>
      <c r="F81" s="27">
        <f>'PV Shocks'!AJ52</f>
        <v>0.995</v>
      </c>
      <c r="G81" s="27">
        <f>'PV Shocks'!AK52</f>
        <v>1</v>
      </c>
      <c r="H81" s="27">
        <f>'PV Shocks'!AL52</f>
        <v>1.016</v>
      </c>
      <c r="I81" s="27">
        <f>'PV Shocks'!AM52</f>
        <v>0.98899999999999999</v>
      </c>
      <c r="J81" s="27">
        <f>'PV Shocks'!AN52</f>
        <v>0.995</v>
      </c>
      <c r="K81" s="27">
        <f>'PV Shocks'!AO52</f>
        <v>0.999</v>
      </c>
      <c r="L81" s="27">
        <f>'PV Shocks'!AP52</f>
        <v>0.96399999999999997</v>
      </c>
      <c r="M81" s="27">
        <f>'PV Shocks'!AQ52</f>
        <v>0.997</v>
      </c>
      <c r="N81" s="27">
        <f>'PV Shocks'!AR52</f>
        <v>0.96199999999999997</v>
      </c>
      <c r="O81" s="27">
        <f>'PV Shocks'!AS52</f>
        <v>0.98799999999999999</v>
      </c>
      <c r="P81" s="27">
        <f>'PV Shocks'!AT52</f>
        <v>0.98199999999999998</v>
      </c>
      <c r="Q81" s="27">
        <f>'PV Shocks'!AU52</f>
        <v>0.96899999999999997</v>
      </c>
      <c r="R81" s="27">
        <f>'PV Shocks'!AV52</f>
        <v>1.0029999999999999</v>
      </c>
      <c r="S81" s="27">
        <f>'PV Shocks'!AW52</f>
        <v>0.97099999999999997</v>
      </c>
      <c r="T81" s="27">
        <f>'PV Shocks'!AX52</f>
        <v>0.997</v>
      </c>
      <c r="U81" s="27">
        <f>'PV Shocks'!AY52</f>
        <v>0.998</v>
      </c>
      <c r="V81" s="27">
        <f>'PV Shocks'!AZ52</f>
        <v>1.034</v>
      </c>
      <c r="W81" s="39">
        <f>'PV Shocks'!BA52</f>
        <v>1</v>
      </c>
      <c r="X81" s="27">
        <f>'PV Shocks'!BB52</f>
        <v>0.99519999999999986</v>
      </c>
      <c r="Y81" s="39">
        <f>'PV Shocks'!BC52</f>
        <v>48</v>
      </c>
    </row>
    <row r="82" spans="2:25" x14ac:dyDescent="0.2">
      <c r="B82" s="2">
        <f>'PV Shocks'!AF53</f>
        <v>42</v>
      </c>
      <c r="C82" s="27">
        <f>'PV Shocks'!AG53</f>
        <v>0.99099999999999999</v>
      </c>
      <c r="D82" s="27">
        <f>'PV Shocks'!AH53</f>
        <v>0.98899999999999999</v>
      </c>
      <c r="E82" s="27">
        <f>'PV Shocks'!AI53</f>
        <v>0.98599999999999999</v>
      </c>
      <c r="F82" s="27">
        <f>'PV Shocks'!AJ53</f>
        <v>0.95499999999999996</v>
      </c>
      <c r="G82" s="27">
        <f>'PV Shocks'!AK53</f>
        <v>1.026</v>
      </c>
      <c r="H82" s="27">
        <f>'PV Shocks'!AL53</f>
        <v>1.01</v>
      </c>
      <c r="I82" s="27">
        <f>'PV Shocks'!AM53</f>
        <v>1.01</v>
      </c>
      <c r="J82" s="27">
        <f>'PV Shocks'!AN53</f>
        <v>1.0029999999999999</v>
      </c>
      <c r="K82" s="27">
        <f>'PV Shocks'!AO53</f>
        <v>1.01</v>
      </c>
      <c r="L82" s="27">
        <f>'PV Shocks'!AP53</f>
        <v>1.01</v>
      </c>
      <c r="M82" s="27">
        <f>'PV Shocks'!AQ53</f>
        <v>0.99299999999999999</v>
      </c>
      <c r="N82" s="27">
        <f>'PV Shocks'!AR53</f>
        <v>0.99299999999999999</v>
      </c>
      <c r="O82" s="27">
        <f>'PV Shocks'!AS53</f>
        <v>0.96099999999999997</v>
      </c>
      <c r="P82" s="27">
        <f>'PV Shocks'!AT53</f>
        <v>0.997</v>
      </c>
      <c r="Q82" s="27">
        <f>'PV Shocks'!AU53</f>
        <v>0.97099999999999997</v>
      </c>
      <c r="R82" s="27">
        <f>'PV Shocks'!AV53</f>
        <v>0.998</v>
      </c>
      <c r="S82" s="27">
        <f>'PV Shocks'!AW53</f>
        <v>1.0089999999999999</v>
      </c>
      <c r="T82" s="27">
        <f>'PV Shocks'!AX53</f>
        <v>0.98</v>
      </c>
      <c r="U82" s="27">
        <f>'PV Shocks'!AY53</f>
        <v>0.998</v>
      </c>
      <c r="V82" s="27">
        <f>'PV Shocks'!AZ53</f>
        <v>1.002</v>
      </c>
      <c r="W82" s="39">
        <f>'PV Shocks'!BA53</f>
        <v>22</v>
      </c>
      <c r="X82" s="27">
        <f>'PV Shocks'!BB53</f>
        <v>0.99459999999999993</v>
      </c>
      <c r="Y82" s="39">
        <f>'PV Shocks'!BC53</f>
        <v>49</v>
      </c>
    </row>
    <row r="83" spans="2:25" x14ac:dyDescent="0.2">
      <c r="B83" s="2">
        <f>'PV Shocks'!AF54</f>
        <v>3</v>
      </c>
      <c r="C83" s="27">
        <f>'PV Shocks'!AG54</f>
        <v>0.98599999999999999</v>
      </c>
      <c r="D83" s="27">
        <f>'PV Shocks'!AH54</f>
        <v>0.97899999999999998</v>
      </c>
      <c r="E83" s="27">
        <f>'PV Shocks'!AI54</f>
        <v>1.004</v>
      </c>
      <c r="F83" s="27">
        <f>'PV Shocks'!AJ54</f>
        <v>1.0029999999999999</v>
      </c>
      <c r="G83" s="27">
        <f>'PV Shocks'!AK54</f>
        <v>1.0249999999999999</v>
      </c>
      <c r="H83" s="27">
        <f>'PV Shocks'!AL54</f>
        <v>1.018</v>
      </c>
      <c r="I83" s="27">
        <f>'PV Shocks'!AM54</f>
        <v>0.97499999999999998</v>
      </c>
      <c r="J83" s="27">
        <f>'PV Shocks'!AN54</f>
        <v>0.99099999999999999</v>
      </c>
      <c r="K83" s="27">
        <f>'PV Shocks'!AO54</f>
        <v>0.97199999999999998</v>
      </c>
      <c r="L83" s="27">
        <f>'PV Shocks'!AP54</f>
        <v>0.98799999999999999</v>
      </c>
      <c r="M83" s="27">
        <f>'PV Shocks'!AQ54</f>
        <v>1.012</v>
      </c>
      <c r="N83" s="27">
        <f>'PV Shocks'!AR54</f>
        <v>1.02</v>
      </c>
      <c r="O83" s="27">
        <f>'PV Shocks'!AS54</f>
        <v>0.996</v>
      </c>
      <c r="P83" s="27">
        <f>'PV Shocks'!AT54</f>
        <v>0.96499999999999997</v>
      </c>
      <c r="Q83" s="27">
        <f>'PV Shocks'!AU54</f>
        <v>0.97799999999999998</v>
      </c>
      <c r="R83" s="27">
        <f>'PV Shocks'!AV54</f>
        <v>0.94799999999999995</v>
      </c>
      <c r="S83" s="27">
        <f>'PV Shocks'!AW54</f>
        <v>0.96199999999999997</v>
      </c>
      <c r="T83" s="27">
        <f>'PV Shocks'!AX54</f>
        <v>0.99399999999999999</v>
      </c>
      <c r="U83" s="27">
        <f>'PV Shocks'!AY54</f>
        <v>1.006</v>
      </c>
      <c r="V83" s="27">
        <f>'PV Shocks'!AZ54</f>
        <v>1.0069999999999999</v>
      </c>
      <c r="W83" s="39">
        <f>'PV Shocks'!BA54</f>
        <v>12</v>
      </c>
      <c r="X83" s="27">
        <f>'PV Shocks'!BB54</f>
        <v>0.99145000000000005</v>
      </c>
      <c r="Y83" s="39">
        <f>'PV Shocks'!BC54</f>
        <v>50</v>
      </c>
    </row>
    <row r="84" spans="2:25" x14ac:dyDescent="0.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Y84" s="27"/>
    </row>
    <row r="85" spans="2:25" x14ac:dyDescent="0.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Y85" s="27"/>
    </row>
    <row r="86" spans="2:25" x14ac:dyDescent="0.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Y86" s="27"/>
    </row>
    <row r="87" spans="2:25" x14ac:dyDescent="0.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Y87" s="27"/>
    </row>
    <row r="88" spans="2:25" x14ac:dyDescent="0.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Y88" s="27"/>
    </row>
    <row r="89" spans="2:25" x14ac:dyDescent="0.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Y89" s="27"/>
    </row>
    <row r="90" spans="2:25" x14ac:dyDescent="0.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Y90" s="27"/>
    </row>
    <row r="91" spans="2:25" x14ac:dyDescent="0.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Y91" s="27"/>
    </row>
    <row r="92" spans="2:25" x14ac:dyDescent="0.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Y92" s="27"/>
    </row>
    <row r="93" spans="2:25" x14ac:dyDescent="0.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Y93" s="27"/>
    </row>
    <row r="94" spans="2:25" x14ac:dyDescent="0.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Y94" s="27"/>
    </row>
    <row r="95" spans="2:25" x14ac:dyDescent="0.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Y95" s="27"/>
    </row>
    <row r="96" spans="2:25" x14ac:dyDescent="0.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Y96" s="27"/>
    </row>
    <row r="97" spans="3:25" x14ac:dyDescent="0.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Y97" s="27"/>
    </row>
    <row r="98" spans="3:25" x14ac:dyDescent="0.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Y98" s="27"/>
    </row>
    <row r="99" spans="3:25" x14ac:dyDescent="0.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Y99" s="27"/>
    </row>
    <row r="100" spans="3:25" x14ac:dyDescent="0.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Y100" s="27"/>
    </row>
    <row r="101" spans="3:25" x14ac:dyDescent="0.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Y101" s="27"/>
    </row>
    <row r="102" spans="3:25" x14ac:dyDescent="0.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Y102" s="27"/>
    </row>
    <row r="103" spans="3:25" x14ac:dyDescent="0.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Y103" s="27"/>
    </row>
    <row r="104" spans="3:25" x14ac:dyDescent="0.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Y104" s="27"/>
    </row>
    <row r="105" spans="3:25" x14ac:dyDescent="0.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Y105" s="27"/>
    </row>
    <row r="106" spans="3:25" x14ac:dyDescent="0.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Y106" s="27"/>
    </row>
    <row r="107" spans="3:25" x14ac:dyDescent="0.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Y107" s="27"/>
    </row>
    <row r="108" spans="3:25" x14ac:dyDescent="0.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Y108" s="27"/>
    </row>
    <row r="109" spans="3:25" x14ac:dyDescent="0.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Y109" s="27"/>
    </row>
    <row r="110" spans="3:25" x14ac:dyDescent="0.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Y110" s="27"/>
    </row>
    <row r="111" spans="3:25" x14ac:dyDescent="0.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Y111" s="27"/>
    </row>
    <row r="112" spans="3:25" x14ac:dyDescent="0.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Y112" s="27"/>
    </row>
    <row r="113" spans="3:25" x14ac:dyDescent="0.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Y113" s="27"/>
    </row>
    <row r="114" spans="3:25" x14ac:dyDescent="0.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Y114" s="27"/>
    </row>
    <row r="115" spans="3:25" x14ac:dyDescent="0.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Y115" s="27"/>
    </row>
    <row r="116" spans="3:25" x14ac:dyDescent="0.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Y116" s="27"/>
    </row>
    <row r="117" spans="3:25" x14ac:dyDescent="0.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Y117" s="27"/>
    </row>
    <row r="118" spans="3:25" x14ac:dyDescent="0.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Y118" s="27"/>
    </row>
    <row r="119" spans="3:25" x14ac:dyDescent="0.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Y119" s="27"/>
    </row>
    <row r="120" spans="3:25" x14ac:dyDescent="0.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Y120" s="27"/>
    </row>
    <row r="121" spans="3:25" x14ac:dyDescent="0.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Y121" s="27"/>
    </row>
    <row r="122" spans="3:25" x14ac:dyDescent="0.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Y122" s="27"/>
    </row>
    <row r="123" spans="3:25" x14ac:dyDescent="0.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Y123" s="27"/>
    </row>
    <row r="124" spans="3:25" x14ac:dyDescent="0.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Y124" s="27"/>
    </row>
    <row r="125" spans="3:25" x14ac:dyDescent="0.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Y125" s="27"/>
    </row>
    <row r="126" spans="3:25" x14ac:dyDescent="0.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Y126" s="27"/>
    </row>
    <row r="127" spans="3:25" x14ac:dyDescent="0.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Y127" s="27"/>
    </row>
    <row r="128" spans="3:25" x14ac:dyDescent="0.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Y128" s="27"/>
    </row>
    <row r="129" spans="3:25" x14ac:dyDescent="0.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Y129" s="27"/>
    </row>
    <row r="130" spans="3:25" x14ac:dyDescent="0.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Y130" s="27"/>
    </row>
    <row r="131" spans="3:25" x14ac:dyDescent="0.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Y131" s="27"/>
    </row>
    <row r="132" spans="3:25" x14ac:dyDescent="0.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Y132" s="27"/>
    </row>
    <row r="133" spans="3:25" x14ac:dyDescent="0.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Y133" s="27"/>
    </row>
    <row r="136" spans="3:25" x14ac:dyDescent="0.2">
      <c r="C136" s="23"/>
    </row>
  </sheetData>
  <sortState ref="B138:AE237">
    <sortCondition ref="AA138:AA237"/>
  </sortState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J136"/>
  <sheetViews>
    <sheetView topLeftCell="P1" zoomScaleNormal="100" workbookViewId="0">
      <selection activeCell="AJ14" sqref="AJ14"/>
    </sheetView>
  </sheetViews>
  <sheetFormatPr defaultRowHeight="12.75" x14ac:dyDescent="0.2"/>
  <cols>
    <col min="1" max="1" width="9.140625" style="2"/>
    <col min="2" max="2" width="16.28515625" style="2" bestFit="1" customWidth="1"/>
    <col min="3" max="3" width="9.7109375" style="2" bestFit="1" customWidth="1"/>
    <col min="4" max="22" width="9.140625" style="2"/>
    <col min="23" max="23" width="8.85546875" style="2" customWidth="1"/>
    <col min="24" max="24" width="11.5703125" style="2" customWidth="1"/>
    <col min="25" max="16384" width="9.140625" style="2"/>
  </cols>
  <sheetData>
    <row r="1" spans="2:36" x14ac:dyDescent="0.2">
      <c r="C1" s="2">
        <f>C33</f>
        <v>2017</v>
      </c>
      <c r="D1" s="2">
        <f t="shared" ref="D1:V1" si="0">D33</f>
        <v>2018</v>
      </c>
      <c r="E1" s="2">
        <f t="shared" si="0"/>
        <v>2019</v>
      </c>
      <c r="F1" s="2">
        <f t="shared" si="0"/>
        <v>2020</v>
      </c>
      <c r="G1" s="2">
        <f t="shared" si="0"/>
        <v>2021</v>
      </c>
      <c r="H1" s="2">
        <f t="shared" si="0"/>
        <v>2022</v>
      </c>
      <c r="I1" s="2">
        <f t="shared" si="0"/>
        <v>2023</v>
      </c>
      <c r="J1" s="2">
        <f t="shared" si="0"/>
        <v>2024</v>
      </c>
      <c r="K1" s="2">
        <f t="shared" si="0"/>
        <v>2025</v>
      </c>
      <c r="L1" s="2">
        <f t="shared" si="0"/>
        <v>2026</v>
      </c>
      <c r="M1" s="2">
        <f t="shared" si="0"/>
        <v>2027</v>
      </c>
      <c r="N1" s="2">
        <f t="shared" si="0"/>
        <v>2028</v>
      </c>
      <c r="O1" s="2">
        <f t="shared" si="0"/>
        <v>2029</v>
      </c>
      <c r="P1" s="2">
        <f t="shared" si="0"/>
        <v>2030</v>
      </c>
      <c r="Q1" s="2">
        <f t="shared" si="0"/>
        <v>2031</v>
      </c>
      <c r="R1" s="2">
        <f t="shared" si="0"/>
        <v>2032</v>
      </c>
      <c r="S1" s="2">
        <f t="shared" si="0"/>
        <v>2033</v>
      </c>
      <c r="T1" s="2">
        <f t="shared" si="0"/>
        <v>2034</v>
      </c>
      <c r="U1" s="2">
        <f t="shared" si="0"/>
        <v>2035</v>
      </c>
      <c r="V1" s="2">
        <f t="shared" si="0"/>
        <v>2036</v>
      </c>
      <c r="X1" s="19" t="s">
        <v>43</v>
      </c>
      <c r="Y1" s="19" t="s">
        <v>42</v>
      </c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2:36" x14ac:dyDescent="0.2">
      <c r="B2" s="2">
        <v>0.99</v>
      </c>
      <c r="C2" s="24">
        <f t="shared" ref="C2:R8" si="1">PERCENTILE(C$34:C$83,$B2)</f>
        <v>1.0390999999999999</v>
      </c>
      <c r="D2" s="24">
        <f t="shared" si="1"/>
        <v>1.04006</v>
      </c>
      <c r="E2" s="24">
        <f t="shared" si="1"/>
        <v>1.0295099999999999</v>
      </c>
      <c r="F2" s="24">
        <f t="shared" si="1"/>
        <v>1.0380400000000001</v>
      </c>
      <c r="G2" s="24">
        <f t="shared" si="1"/>
        <v>1.04908</v>
      </c>
      <c r="H2" s="24">
        <f t="shared" si="1"/>
        <v>1.0469999999999999</v>
      </c>
      <c r="I2" s="24">
        <f t="shared" si="1"/>
        <v>1.0465499999999999</v>
      </c>
      <c r="J2" s="24">
        <f t="shared" si="1"/>
        <v>1.0521199999999999</v>
      </c>
      <c r="K2" s="24">
        <f t="shared" si="1"/>
        <v>1.0535099999999999</v>
      </c>
      <c r="L2" s="24">
        <f t="shared" si="1"/>
        <v>1.04053</v>
      </c>
      <c r="M2" s="24">
        <f t="shared" si="1"/>
        <v>1.0400999999999998</v>
      </c>
      <c r="N2" s="24">
        <f t="shared" si="1"/>
        <v>1.04104</v>
      </c>
      <c r="O2" s="24">
        <f t="shared" si="1"/>
        <v>1.04453</v>
      </c>
      <c r="P2" s="24">
        <f t="shared" si="1"/>
        <v>1.0400199999999999</v>
      </c>
      <c r="Q2" s="24">
        <f t="shared" si="1"/>
        <v>1.04304</v>
      </c>
      <c r="R2" s="24">
        <f t="shared" si="1"/>
        <v>1.03806</v>
      </c>
      <c r="S2" s="24">
        <f t="shared" ref="M2:V8" si="2">PERCENTILE(S$34:S$83,$B2)</f>
        <v>1.0450600000000001</v>
      </c>
      <c r="T2" s="24">
        <f t="shared" si="2"/>
        <v>1.0565100000000001</v>
      </c>
      <c r="U2" s="24">
        <f t="shared" si="2"/>
        <v>1.0430600000000001</v>
      </c>
      <c r="V2" s="24">
        <f t="shared" si="2"/>
        <v>1.0415300000000001</v>
      </c>
      <c r="X2" s="19">
        <v>1</v>
      </c>
      <c r="Y2" s="19" t="s">
        <v>48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2:36" x14ac:dyDescent="0.2">
      <c r="B3" s="2">
        <v>0.9</v>
      </c>
      <c r="C3" s="24">
        <f t="shared" si="1"/>
        <v>1.0272999999999999</v>
      </c>
      <c r="D3" s="24">
        <f t="shared" si="1"/>
        <v>1.0233999999999999</v>
      </c>
      <c r="E3" s="24">
        <f t="shared" si="1"/>
        <v>1.0223</v>
      </c>
      <c r="F3" s="24">
        <f t="shared" si="1"/>
        <v>1.0244</v>
      </c>
      <c r="G3" s="24">
        <f t="shared" si="1"/>
        <v>1.0390999999999999</v>
      </c>
      <c r="H3" s="24">
        <f t="shared" si="1"/>
        <v>1.0323</v>
      </c>
      <c r="I3" s="24">
        <f t="shared" si="1"/>
        <v>1.0263</v>
      </c>
      <c r="J3" s="24">
        <f t="shared" si="1"/>
        <v>1.0322</v>
      </c>
      <c r="K3" s="24">
        <f t="shared" si="1"/>
        <v>1.0371999999999999</v>
      </c>
      <c r="L3" s="24">
        <f t="shared" si="1"/>
        <v>1.0310999999999999</v>
      </c>
      <c r="M3" s="24">
        <f t="shared" si="2"/>
        <v>1.0285</v>
      </c>
      <c r="N3" s="24">
        <f t="shared" si="2"/>
        <v>1.0234999999999999</v>
      </c>
      <c r="O3" s="24">
        <f t="shared" si="2"/>
        <v>1.0342</v>
      </c>
      <c r="P3" s="24">
        <f t="shared" si="2"/>
        <v>1.0253999999999999</v>
      </c>
      <c r="Q3" s="24">
        <f t="shared" si="2"/>
        <v>1.0310999999999999</v>
      </c>
      <c r="R3" s="24">
        <f t="shared" si="2"/>
        <v>1.0241</v>
      </c>
      <c r="S3" s="24">
        <f t="shared" si="2"/>
        <v>1.0251999999999999</v>
      </c>
      <c r="T3" s="24">
        <f t="shared" si="2"/>
        <v>1.0301</v>
      </c>
      <c r="U3" s="24">
        <f t="shared" si="2"/>
        <v>1.0343</v>
      </c>
      <c r="V3" s="24">
        <f t="shared" si="2"/>
        <v>1.0249999999999999</v>
      </c>
      <c r="W3" s="25"/>
      <c r="X3" s="26">
        <v>5</v>
      </c>
      <c r="Y3" s="19" t="s">
        <v>14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2:36" x14ac:dyDescent="0.2">
      <c r="B4" s="2">
        <v>0.75</v>
      </c>
      <c r="C4" s="24">
        <f t="shared" si="1"/>
        <v>1.0147499999999998</v>
      </c>
      <c r="D4" s="24">
        <f t="shared" si="1"/>
        <v>1.0107499999999998</v>
      </c>
      <c r="E4" s="24">
        <f t="shared" si="1"/>
        <v>1.01</v>
      </c>
      <c r="F4" s="24">
        <f t="shared" si="1"/>
        <v>1.0107499999999998</v>
      </c>
      <c r="G4" s="24">
        <f t="shared" si="1"/>
        <v>1.0179999999999998</v>
      </c>
      <c r="H4" s="24">
        <f t="shared" si="1"/>
        <v>1.0169999999999999</v>
      </c>
      <c r="I4" s="24">
        <f t="shared" si="1"/>
        <v>1.0149999999999999</v>
      </c>
      <c r="J4" s="24">
        <f t="shared" si="1"/>
        <v>1.0162499999999999</v>
      </c>
      <c r="K4" s="24">
        <f t="shared" si="1"/>
        <v>1.0257499999999999</v>
      </c>
      <c r="L4" s="24">
        <f t="shared" si="1"/>
        <v>1.0187499999999998</v>
      </c>
      <c r="M4" s="24">
        <f t="shared" si="2"/>
        <v>1.0147499999999998</v>
      </c>
      <c r="N4" s="24">
        <f t="shared" si="2"/>
        <v>1.0147499999999998</v>
      </c>
      <c r="O4" s="24">
        <f t="shared" si="2"/>
        <v>1.0169999999999999</v>
      </c>
      <c r="P4" s="24">
        <f t="shared" si="2"/>
        <v>1.01</v>
      </c>
      <c r="Q4" s="24">
        <f t="shared" si="2"/>
        <v>1.0169999999999999</v>
      </c>
      <c r="R4" s="24">
        <f t="shared" si="2"/>
        <v>1.0097499999999999</v>
      </c>
      <c r="S4" s="24">
        <f t="shared" si="2"/>
        <v>1.01925</v>
      </c>
      <c r="T4" s="24">
        <f t="shared" si="2"/>
        <v>1.0165</v>
      </c>
      <c r="U4" s="24">
        <f t="shared" si="2"/>
        <v>1.0109999999999999</v>
      </c>
      <c r="V4" s="24">
        <f t="shared" si="2"/>
        <v>1.00875</v>
      </c>
      <c r="W4" s="25"/>
      <c r="X4" s="26">
        <v>13</v>
      </c>
      <c r="Y4" s="19" t="s">
        <v>13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2:36" x14ac:dyDescent="0.2">
      <c r="B5" s="2">
        <v>0.5</v>
      </c>
      <c r="C5" s="24">
        <f t="shared" si="1"/>
        <v>0.999</v>
      </c>
      <c r="D5" s="24">
        <f t="shared" si="1"/>
        <v>0.99849999999999994</v>
      </c>
      <c r="E5" s="24">
        <f t="shared" si="1"/>
        <v>0.997</v>
      </c>
      <c r="F5" s="24">
        <f t="shared" si="1"/>
        <v>0.99849999999999994</v>
      </c>
      <c r="G5" s="24">
        <f t="shared" si="1"/>
        <v>0.99950000000000006</v>
      </c>
      <c r="H5" s="24">
        <f t="shared" si="1"/>
        <v>0.99950000000000006</v>
      </c>
      <c r="I5" s="24">
        <f t="shared" si="1"/>
        <v>1.0004999999999999</v>
      </c>
      <c r="J5" s="24">
        <f t="shared" si="1"/>
        <v>0.998</v>
      </c>
      <c r="K5" s="24">
        <f t="shared" si="1"/>
        <v>1.0019999999999998</v>
      </c>
      <c r="L5" s="24">
        <f t="shared" si="1"/>
        <v>1.0004999999999999</v>
      </c>
      <c r="M5" s="24">
        <f t="shared" si="2"/>
        <v>1</v>
      </c>
      <c r="N5" s="24">
        <f t="shared" si="2"/>
        <v>0.99849999999999994</v>
      </c>
      <c r="O5" s="24">
        <f t="shared" si="2"/>
        <v>0.99950000000000006</v>
      </c>
      <c r="P5" s="24">
        <f t="shared" si="2"/>
        <v>1</v>
      </c>
      <c r="Q5" s="24">
        <f t="shared" si="2"/>
        <v>0.99849999999999994</v>
      </c>
      <c r="R5" s="24">
        <f t="shared" si="2"/>
        <v>1</v>
      </c>
      <c r="S5" s="24">
        <f t="shared" si="2"/>
        <v>1.0004999999999999</v>
      </c>
      <c r="T5" s="24">
        <f t="shared" si="2"/>
        <v>0.998</v>
      </c>
      <c r="U5" s="24">
        <f t="shared" si="2"/>
        <v>0.999</v>
      </c>
      <c r="V5" s="24">
        <f t="shared" si="2"/>
        <v>1</v>
      </c>
      <c r="W5" s="25"/>
      <c r="X5" s="26">
        <v>25</v>
      </c>
      <c r="Y5" s="19" t="s">
        <v>5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2:36" x14ac:dyDescent="0.2">
      <c r="B6" s="2">
        <v>0.25</v>
      </c>
      <c r="C6" s="24">
        <f t="shared" si="1"/>
        <v>0.98649999999999993</v>
      </c>
      <c r="D6" s="24">
        <f t="shared" si="1"/>
        <v>0.99049999999999994</v>
      </c>
      <c r="E6" s="24">
        <f t="shared" si="1"/>
        <v>0.99024999999999996</v>
      </c>
      <c r="F6" s="24">
        <f t="shared" si="1"/>
        <v>0.98750000000000004</v>
      </c>
      <c r="G6" s="24">
        <f t="shared" si="1"/>
        <v>0.98324999999999996</v>
      </c>
      <c r="H6" s="24">
        <f t="shared" si="1"/>
        <v>0.98249999999999993</v>
      </c>
      <c r="I6" s="24">
        <f t="shared" si="1"/>
        <v>0.98475000000000001</v>
      </c>
      <c r="J6" s="24">
        <f t="shared" si="1"/>
        <v>0.98599999999999999</v>
      </c>
      <c r="K6" s="24">
        <f t="shared" si="1"/>
        <v>0.97375</v>
      </c>
      <c r="L6" s="24">
        <f t="shared" si="1"/>
        <v>0.98099999999999998</v>
      </c>
      <c r="M6" s="24">
        <f t="shared" si="2"/>
        <v>0.98550000000000004</v>
      </c>
      <c r="N6" s="24">
        <f t="shared" si="2"/>
        <v>0.98524999999999996</v>
      </c>
      <c r="O6" s="24">
        <f t="shared" si="2"/>
        <v>0.98124999999999996</v>
      </c>
      <c r="P6" s="24">
        <f t="shared" si="2"/>
        <v>0.98799999999999999</v>
      </c>
      <c r="Q6" s="24">
        <f t="shared" si="2"/>
        <v>0.98199999999999998</v>
      </c>
      <c r="R6" s="24">
        <f t="shared" si="2"/>
        <v>0.98950000000000005</v>
      </c>
      <c r="S6" s="24">
        <f t="shared" si="2"/>
        <v>0.98124999999999996</v>
      </c>
      <c r="T6" s="24">
        <f t="shared" si="2"/>
        <v>0.98424999999999996</v>
      </c>
      <c r="U6" s="24">
        <f t="shared" si="2"/>
        <v>0.98824999999999996</v>
      </c>
      <c r="V6" s="24">
        <f t="shared" si="2"/>
        <v>0.98899999999999999</v>
      </c>
      <c r="W6" s="25"/>
      <c r="X6" s="26">
        <v>37</v>
      </c>
      <c r="Y6" s="19" t="s">
        <v>12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2:36" x14ac:dyDescent="0.2">
      <c r="B7" s="2">
        <v>0.1</v>
      </c>
      <c r="C7" s="24">
        <f t="shared" si="1"/>
        <v>0.97560000000000002</v>
      </c>
      <c r="D7" s="24">
        <f t="shared" si="1"/>
        <v>0.97499999999999998</v>
      </c>
      <c r="E7" s="24">
        <f t="shared" si="1"/>
        <v>0.9778</v>
      </c>
      <c r="F7" s="24">
        <f t="shared" si="1"/>
        <v>0.97670000000000001</v>
      </c>
      <c r="G7" s="24">
        <f t="shared" si="1"/>
        <v>0.96189999999999998</v>
      </c>
      <c r="H7" s="24">
        <f t="shared" si="1"/>
        <v>0.97170000000000001</v>
      </c>
      <c r="I7" s="24">
        <f t="shared" si="1"/>
        <v>0.97289999999999999</v>
      </c>
      <c r="J7" s="24">
        <f t="shared" si="1"/>
        <v>0.96679999999999999</v>
      </c>
      <c r="K7" s="24">
        <f t="shared" si="1"/>
        <v>0.96089999999999998</v>
      </c>
      <c r="L7" s="24">
        <f t="shared" si="1"/>
        <v>0.9718</v>
      </c>
      <c r="M7" s="24">
        <f t="shared" si="2"/>
        <v>0.97339999999999993</v>
      </c>
      <c r="N7" s="24">
        <f t="shared" si="2"/>
        <v>0.97870000000000001</v>
      </c>
      <c r="O7" s="24">
        <f t="shared" si="2"/>
        <v>0.96699999999999997</v>
      </c>
      <c r="P7" s="24">
        <f t="shared" si="2"/>
        <v>0.97589999999999999</v>
      </c>
      <c r="Q7" s="24">
        <f t="shared" si="2"/>
        <v>0.9708</v>
      </c>
      <c r="R7" s="24">
        <f t="shared" si="2"/>
        <v>0.97599999999999998</v>
      </c>
      <c r="S7" s="24">
        <f t="shared" si="2"/>
        <v>0.97570000000000001</v>
      </c>
      <c r="T7" s="24">
        <f t="shared" si="2"/>
        <v>0.97</v>
      </c>
      <c r="U7" s="24">
        <f t="shared" si="2"/>
        <v>0.96799999999999997</v>
      </c>
      <c r="V7" s="24">
        <f t="shared" si="2"/>
        <v>0.98119999999999996</v>
      </c>
      <c r="W7" s="25"/>
      <c r="X7" s="26">
        <v>45</v>
      </c>
      <c r="Y7" s="19" t="s">
        <v>11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2:36" x14ac:dyDescent="0.2">
      <c r="B8" s="2">
        <v>0.01</v>
      </c>
      <c r="C8" s="24">
        <f t="shared" si="1"/>
        <v>0.96233000000000002</v>
      </c>
      <c r="D8" s="24">
        <f t="shared" si="1"/>
        <v>0.95797999999999994</v>
      </c>
      <c r="E8" s="24">
        <f t="shared" si="1"/>
        <v>0.97097999999999995</v>
      </c>
      <c r="F8" s="24">
        <f t="shared" si="1"/>
        <v>0.96446999999999994</v>
      </c>
      <c r="G8" s="24">
        <f t="shared" si="1"/>
        <v>0.95136999999999994</v>
      </c>
      <c r="H8" s="24">
        <f t="shared" si="1"/>
        <v>0.95348999999999995</v>
      </c>
      <c r="I8" s="24">
        <f t="shared" si="1"/>
        <v>0.95595999999999992</v>
      </c>
      <c r="J8" s="24">
        <f t="shared" si="1"/>
        <v>0.95189999999999997</v>
      </c>
      <c r="K8" s="24">
        <f t="shared" si="1"/>
        <v>0.95095999999999992</v>
      </c>
      <c r="L8" s="24">
        <f t="shared" si="1"/>
        <v>0.96097999999999995</v>
      </c>
      <c r="M8" s="24">
        <f t="shared" si="2"/>
        <v>0.95994000000000002</v>
      </c>
      <c r="N8" s="24">
        <f t="shared" si="2"/>
        <v>0.95646999999999993</v>
      </c>
      <c r="O8" s="24">
        <f t="shared" si="2"/>
        <v>0.95695999999999992</v>
      </c>
      <c r="P8" s="24">
        <f t="shared" si="2"/>
        <v>0.95897999999999994</v>
      </c>
      <c r="Q8" s="24">
        <f t="shared" si="2"/>
        <v>0.96046999999999993</v>
      </c>
      <c r="R8" s="24">
        <f t="shared" si="2"/>
        <v>0.96440999999999999</v>
      </c>
      <c r="S8" s="24">
        <f t="shared" si="2"/>
        <v>0.95743</v>
      </c>
      <c r="T8" s="24">
        <f t="shared" si="2"/>
        <v>0.94699999999999995</v>
      </c>
      <c r="U8" s="24">
        <f t="shared" si="2"/>
        <v>0.95738999999999996</v>
      </c>
      <c r="V8" s="24">
        <f t="shared" si="2"/>
        <v>0.96344999999999992</v>
      </c>
      <c r="W8" s="25"/>
      <c r="X8" s="26">
        <v>50</v>
      </c>
      <c r="Y8" s="19" t="s">
        <v>47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10" spans="2:36" x14ac:dyDescent="0.2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Y10" s="1" t="s">
        <v>56</v>
      </c>
    </row>
    <row r="11" spans="2:36" x14ac:dyDescent="0.2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2:36" x14ac:dyDescent="0.2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2:36" x14ac:dyDescent="0.2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2:36" x14ac:dyDescent="0.2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6" spans="2:36" x14ac:dyDescent="0.2">
      <c r="B16" s="28" t="str">
        <f>C30</f>
        <v>NG_Shock_West</v>
      </c>
      <c r="C16" s="3">
        <f>Forecasts!B9</f>
        <v>2.9245416666666664</v>
      </c>
      <c r="D16" s="3">
        <f>Forecasts!C9</f>
        <v>2.6419166666666665</v>
      </c>
      <c r="E16" s="3">
        <f>Forecasts!D9</f>
        <v>2.5346666666666668</v>
      </c>
      <c r="F16" s="3">
        <f>Forecasts!E9</f>
        <v>2.6178333333333335</v>
      </c>
      <c r="G16" s="3">
        <f>Forecasts!F9</f>
        <v>2.8735833333333338</v>
      </c>
      <c r="H16" s="3">
        <f>Forecasts!G9</f>
        <v>2.9630916666666667</v>
      </c>
      <c r="I16" s="3">
        <f>Forecasts!H9</f>
        <v>3.4117083333333333</v>
      </c>
      <c r="J16" s="3">
        <f>Forecasts!I9</f>
        <v>3.8758333333333339</v>
      </c>
      <c r="K16" s="3">
        <f>Forecasts!J9</f>
        <v>4.0209750000000009</v>
      </c>
      <c r="L16" s="3">
        <f>Forecasts!K9</f>
        <v>4.0799416666666675</v>
      </c>
      <c r="M16" s="3">
        <f>Forecasts!L9</f>
        <v>4.3685083333333337</v>
      </c>
      <c r="N16" s="3">
        <f>Forecasts!M9</f>
        <v>4.5799333333333339</v>
      </c>
      <c r="O16" s="3">
        <f>Forecasts!N9</f>
        <v>4.7285000000000004</v>
      </c>
      <c r="P16" s="3">
        <f>Forecasts!O9</f>
        <v>5.0376416666666657</v>
      </c>
      <c r="Q16" s="3">
        <f>Forecasts!P9</f>
        <v>5.1728166666666668</v>
      </c>
      <c r="R16" s="3">
        <f>Forecasts!Q9</f>
        <v>5.3177416666666666</v>
      </c>
      <c r="S16" s="3">
        <f>Forecasts!R9</f>
        <v>5.498383333333333</v>
      </c>
      <c r="T16" s="3">
        <f>Forecasts!S9</f>
        <v>5.6844000000000001</v>
      </c>
      <c r="U16" s="3">
        <f>Forecasts!T9</f>
        <v>5.86395</v>
      </c>
      <c r="V16" s="3">
        <f>Forecasts!U9</f>
        <v>6.0839833333333333</v>
      </c>
    </row>
    <row r="17" spans="2:23" x14ac:dyDescent="0.2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3" x14ac:dyDescent="0.2">
      <c r="B18" s="28" t="s">
        <v>49</v>
      </c>
      <c r="C18" s="31">
        <f>MIN(C19:V19)</f>
        <v>0.14835403999999963</v>
      </c>
      <c r="D18" s="40" t="s">
        <v>50</v>
      </c>
      <c r="E18" s="31">
        <f>MAX(C19:V19)</f>
        <v>0.6224986440000011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3" x14ac:dyDescent="0.2">
      <c r="C19" s="31">
        <f t="shared" ref="C19:V19" si="3">C22-C28</f>
        <v>0.22451706374999958</v>
      </c>
      <c r="D19" s="31">
        <f t="shared" si="3"/>
        <v>0.2168485200000001</v>
      </c>
      <c r="E19" s="31">
        <f t="shared" si="3"/>
        <v>0.14835403999999963</v>
      </c>
      <c r="F19" s="31">
        <f t="shared" si="3"/>
        <v>0.19259399833333379</v>
      </c>
      <c r="G19" s="31">
        <f t="shared" si="3"/>
        <v>0.28077782750000058</v>
      </c>
      <c r="H19" s="31">
        <f t="shared" si="3"/>
        <v>0.27707870174999982</v>
      </c>
      <c r="I19" s="31">
        <f t="shared" si="3"/>
        <v>0.3090666579166661</v>
      </c>
      <c r="J19" s="31">
        <f t="shared" si="3"/>
        <v>0.38843601666666672</v>
      </c>
      <c r="K19" s="31">
        <f t="shared" si="3"/>
        <v>0.41235098625000033</v>
      </c>
      <c r="L19" s="31">
        <f t="shared" si="3"/>
        <v>0.3245593595833336</v>
      </c>
      <c r="M19" s="31">
        <f t="shared" si="3"/>
        <v>0.35017962799999847</v>
      </c>
      <c r="N19" s="31">
        <f t="shared" si="3"/>
        <v>0.38732496200000011</v>
      </c>
      <c r="O19" s="31">
        <f t="shared" si="3"/>
        <v>0.41407474500000063</v>
      </c>
      <c r="P19" s="31">
        <f t="shared" si="3"/>
        <v>0.40825048066666714</v>
      </c>
      <c r="Q19" s="31">
        <f t="shared" si="3"/>
        <v>0.4271194721666669</v>
      </c>
      <c r="R19" s="31">
        <f t="shared" si="3"/>
        <v>0.39165167375000021</v>
      </c>
      <c r="S19" s="31">
        <f t="shared" si="3"/>
        <v>0.48182333150000023</v>
      </c>
      <c r="T19" s="31">
        <f t="shared" si="3"/>
        <v>0.6224986440000011</v>
      </c>
      <c r="U19" s="31">
        <f t="shared" si="3"/>
        <v>0.50236459650000054</v>
      </c>
      <c r="V19" s="31">
        <f t="shared" si="3"/>
        <v>0.47503741866666793</v>
      </c>
    </row>
    <row r="20" spans="2:23" x14ac:dyDescent="0.2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3" x14ac:dyDescent="0.2">
      <c r="C21" s="39">
        <f>C33</f>
        <v>2017</v>
      </c>
      <c r="D21" s="39">
        <f t="shared" ref="D21:V21" si="4">D33</f>
        <v>2018</v>
      </c>
      <c r="E21" s="39">
        <f t="shared" si="4"/>
        <v>2019</v>
      </c>
      <c r="F21" s="39">
        <f t="shared" si="4"/>
        <v>2020</v>
      </c>
      <c r="G21" s="39">
        <f t="shared" si="4"/>
        <v>2021</v>
      </c>
      <c r="H21" s="39">
        <f t="shared" si="4"/>
        <v>2022</v>
      </c>
      <c r="I21" s="39">
        <f t="shared" si="4"/>
        <v>2023</v>
      </c>
      <c r="J21" s="39">
        <f t="shared" si="4"/>
        <v>2024</v>
      </c>
      <c r="K21" s="39">
        <f t="shared" si="4"/>
        <v>2025</v>
      </c>
      <c r="L21" s="39">
        <f t="shared" si="4"/>
        <v>2026</v>
      </c>
      <c r="M21" s="39">
        <f t="shared" si="4"/>
        <v>2027</v>
      </c>
      <c r="N21" s="39">
        <f t="shared" si="4"/>
        <v>2028</v>
      </c>
      <c r="O21" s="39">
        <f t="shared" si="4"/>
        <v>2029</v>
      </c>
      <c r="P21" s="39">
        <f t="shared" si="4"/>
        <v>2030</v>
      </c>
      <c r="Q21" s="39">
        <f t="shared" si="4"/>
        <v>2031</v>
      </c>
      <c r="R21" s="39">
        <f t="shared" si="4"/>
        <v>2032</v>
      </c>
      <c r="S21" s="39">
        <f t="shared" si="4"/>
        <v>2033</v>
      </c>
      <c r="T21" s="39">
        <f t="shared" si="4"/>
        <v>2034</v>
      </c>
      <c r="U21" s="39">
        <f t="shared" si="4"/>
        <v>2035</v>
      </c>
      <c r="V21" s="39">
        <f t="shared" si="4"/>
        <v>2036</v>
      </c>
    </row>
    <row r="22" spans="2:23" x14ac:dyDescent="0.2">
      <c r="B22" s="2" t="s">
        <v>47</v>
      </c>
      <c r="C22" s="31">
        <f>C2*C$16</f>
        <v>3.0388912458333328</v>
      </c>
      <c r="D22" s="31">
        <f t="shared" ref="D22:V23" si="5">D2*D$16</f>
        <v>2.747751848333333</v>
      </c>
      <c r="E22" s="31">
        <f t="shared" si="5"/>
        <v>2.6094646799999999</v>
      </c>
      <c r="F22" s="31">
        <f t="shared" si="5"/>
        <v>2.7174157133333336</v>
      </c>
      <c r="G22" s="31">
        <f t="shared" si="5"/>
        <v>3.0146188033333341</v>
      </c>
      <c r="H22" s="31">
        <f t="shared" si="5"/>
        <v>3.1023569749999997</v>
      </c>
      <c r="I22" s="31">
        <f t="shared" si="5"/>
        <v>3.5705233562499994</v>
      </c>
      <c r="J22" s="31">
        <f t="shared" si="5"/>
        <v>4.0778417666666673</v>
      </c>
      <c r="K22" s="31">
        <f t="shared" si="5"/>
        <v>4.2361373722500009</v>
      </c>
      <c r="L22" s="31">
        <f t="shared" si="5"/>
        <v>4.2453017024166675</v>
      </c>
      <c r="M22" s="31">
        <f t="shared" si="5"/>
        <v>4.5436855174999993</v>
      </c>
      <c r="N22" s="31">
        <f t="shared" si="5"/>
        <v>4.7678937973333335</v>
      </c>
      <c r="O22" s="31">
        <f t="shared" si="5"/>
        <v>4.9390601050000003</v>
      </c>
      <c r="P22" s="31">
        <f t="shared" si="5"/>
        <v>5.2392480861666657</v>
      </c>
      <c r="Q22" s="31">
        <f t="shared" si="5"/>
        <v>5.3954546959999998</v>
      </c>
      <c r="R22" s="31">
        <f t="shared" si="5"/>
        <v>5.5201349144999998</v>
      </c>
      <c r="S22" s="31">
        <f t="shared" si="5"/>
        <v>5.7461404863333332</v>
      </c>
      <c r="T22" s="31">
        <f t="shared" si="5"/>
        <v>6.0056254440000005</v>
      </c>
      <c r="U22" s="31">
        <f t="shared" si="5"/>
        <v>6.1164516870000005</v>
      </c>
      <c r="V22" s="31">
        <f t="shared" si="5"/>
        <v>6.3366511611666674</v>
      </c>
    </row>
    <row r="23" spans="2:23" x14ac:dyDescent="0.2">
      <c r="B23" s="2" t="s">
        <v>11</v>
      </c>
      <c r="C23" s="31">
        <f>C3*C$16</f>
        <v>3.0043816541666661</v>
      </c>
      <c r="D23" s="31">
        <f t="shared" si="5"/>
        <v>2.7037375166666662</v>
      </c>
      <c r="E23" s="31">
        <f t="shared" si="5"/>
        <v>2.5911897333333336</v>
      </c>
      <c r="F23" s="31">
        <f t="shared" si="5"/>
        <v>2.6817084666666666</v>
      </c>
      <c r="G23" s="31">
        <f t="shared" si="5"/>
        <v>2.9859404416666671</v>
      </c>
      <c r="H23" s="31">
        <f t="shared" si="5"/>
        <v>3.0587995275000002</v>
      </c>
      <c r="I23" s="31">
        <f t="shared" si="5"/>
        <v>3.5014362625</v>
      </c>
      <c r="J23" s="31">
        <f t="shared" si="5"/>
        <v>4.0006351666666671</v>
      </c>
      <c r="K23" s="31">
        <f t="shared" si="5"/>
        <v>4.1705552700000004</v>
      </c>
      <c r="L23" s="31">
        <f t="shared" si="5"/>
        <v>4.2068278525</v>
      </c>
      <c r="M23" s="31">
        <f t="shared" si="5"/>
        <v>4.4930108208333337</v>
      </c>
      <c r="N23" s="31">
        <f t="shared" si="5"/>
        <v>4.6875617666666667</v>
      </c>
      <c r="O23" s="31">
        <f t="shared" si="5"/>
        <v>4.8902147000000005</v>
      </c>
      <c r="P23" s="31">
        <f t="shared" si="5"/>
        <v>5.1655977649999985</v>
      </c>
      <c r="Q23" s="31">
        <f t="shared" si="5"/>
        <v>5.3336912649999997</v>
      </c>
      <c r="R23" s="31">
        <f t="shared" si="5"/>
        <v>5.4458992408333335</v>
      </c>
      <c r="S23" s="31">
        <f t="shared" si="5"/>
        <v>5.6369425933333321</v>
      </c>
      <c r="T23" s="31">
        <f t="shared" si="5"/>
        <v>5.8555004400000001</v>
      </c>
      <c r="U23" s="31">
        <f t="shared" si="5"/>
        <v>6.0650834849999997</v>
      </c>
      <c r="V23" s="31">
        <f t="shared" si="5"/>
        <v>6.2360829166666658</v>
      </c>
    </row>
    <row r="24" spans="2:23" x14ac:dyDescent="0.2">
      <c r="B24" s="2" t="s">
        <v>12</v>
      </c>
      <c r="C24" s="31">
        <f>C4*C$16</f>
        <v>2.967678656249999</v>
      </c>
      <c r="D24" s="31">
        <f t="shared" ref="D24:V24" si="6">D4*D$16</f>
        <v>2.6703172708333325</v>
      </c>
      <c r="E24" s="31">
        <f t="shared" si="6"/>
        <v>2.5600133333333335</v>
      </c>
      <c r="F24" s="31">
        <f t="shared" si="6"/>
        <v>2.6459750416666665</v>
      </c>
      <c r="G24" s="31">
        <f t="shared" si="6"/>
        <v>2.9253078333333331</v>
      </c>
      <c r="H24" s="31">
        <f t="shared" si="6"/>
        <v>3.0134642249999999</v>
      </c>
      <c r="I24" s="31">
        <f t="shared" si="6"/>
        <v>3.4628839583333328</v>
      </c>
      <c r="J24" s="31">
        <f t="shared" si="6"/>
        <v>3.9388156250000002</v>
      </c>
      <c r="K24" s="31">
        <f t="shared" si="6"/>
        <v>4.1245151062500005</v>
      </c>
      <c r="L24" s="31">
        <f t="shared" si="6"/>
        <v>4.1564405729166669</v>
      </c>
      <c r="M24" s="31">
        <f t="shared" si="6"/>
        <v>4.4329438312499994</v>
      </c>
      <c r="N24" s="31">
        <f t="shared" si="6"/>
        <v>4.6474873499999996</v>
      </c>
      <c r="O24" s="31">
        <f t="shared" si="6"/>
        <v>4.8088844999999996</v>
      </c>
      <c r="P24" s="31">
        <f t="shared" si="6"/>
        <v>5.0880180833333322</v>
      </c>
      <c r="Q24" s="31">
        <f t="shared" si="6"/>
        <v>5.2607545499999997</v>
      </c>
      <c r="R24" s="31">
        <f t="shared" si="6"/>
        <v>5.3695896479166665</v>
      </c>
      <c r="S24" s="31">
        <f t="shared" si="6"/>
        <v>5.6042272124999997</v>
      </c>
      <c r="T24" s="31">
        <f t="shared" si="6"/>
        <v>5.7781925999999997</v>
      </c>
      <c r="U24" s="31">
        <f t="shared" si="6"/>
        <v>5.9284534499999992</v>
      </c>
      <c r="V24" s="31">
        <f t="shared" si="6"/>
        <v>6.1372181875000003</v>
      </c>
    </row>
    <row r="25" spans="2:23" x14ac:dyDescent="0.2">
      <c r="B25" s="2" t="s">
        <v>5</v>
      </c>
      <c r="C25" s="31">
        <f t="shared" ref="C25:V25" si="7">AVERAGE(C$34:C$133)*C$16</f>
        <v>2.9245416666666655</v>
      </c>
      <c r="D25" s="31">
        <f t="shared" si="7"/>
        <v>2.6419166666666665</v>
      </c>
      <c r="E25" s="31">
        <f t="shared" si="7"/>
        <v>2.5347680533333334</v>
      </c>
      <c r="F25" s="31">
        <f t="shared" si="7"/>
        <v>2.6179380466666657</v>
      </c>
      <c r="G25" s="31">
        <f t="shared" si="7"/>
        <v>2.8736408050000009</v>
      </c>
      <c r="H25" s="31">
        <f t="shared" si="7"/>
        <v>2.9631509285000011</v>
      </c>
      <c r="I25" s="31">
        <f t="shared" si="7"/>
        <v>3.4115718650000004</v>
      </c>
      <c r="J25" s="31">
        <f t="shared" si="7"/>
        <v>3.8759108500000012</v>
      </c>
      <c r="K25" s="31">
        <f t="shared" si="7"/>
        <v>4.0211358390000012</v>
      </c>
      <c r="L25" s="31">
        <f t="shared" si="7"/>
        <v>4.080186463166668</v>
      </c>
      <c r="M25" s="31">
        <f t="shared" si="7"/>
        <v>4.3690325543333328</v>
      </c>
      <c r="N25" s="31">
        <f t="shared" si="7"/>
        <v>4.5799333333333321</v>
      </c>
      <c r="O25" s="31">
        <f t="shared" si="7"/>
        <v>4.7285000000000004</v>
      </c>
      <c r="P25" s="31">
        <f t="shared" si="7"/>
        <v>5.0374401609999993</v>
      </c>
      <c r="Q25" s="31">
        <f t="shared" si="7"/>
        <v>5.1728166666666651</v>
      </c>
      <c r="R25" s="31">
        <f t="shared" si="7"/>
        <v>5.3176353118333326</v>
      </c>
      <c r="S25" s="31">
        <f t="shared" si="7"/>
        <v>5.4983833333333312</v>
      </c>
      <c r="T25" s="31">
        <f t="shared" si="7"/>
        <v>5.684513688</v>
      </c>
      <c r="U25" s="31">
        <f t="shared" si="7"/>
        <v>5.8639499999999991</v>
      </c>
      <c r="V25" s="31">
        <f t="shared" si="7"/>
        <v>6.0839833333333315</v>
      </c>
    </row>
    <row r="26" spans="2:23" x14ac:dyDescent="0.2">
      <c r="B26" s="2" t="s">
        <v>13</v>
      </c>
      <c r="C26" s="31">
        <f t="shared" ref="C26:V26" si="8">C6*C$16</f>
        <v>2.8850603541666664</v>
      </c>
      <c r="D26" s="31">
        <f t="shared" si="8"/>
        <v>2.6168184583333329</v>
      </c>
      <c r="E26" s="31">
        <f t="shared" si="8"/>
        <v>2.5099536666666666</v>
      </c>
      <c r="F26" s="31">
        <f t="shared" si="8"/>
        <v>2.5851104166666667</v>
      </c>
      <c r="G26" s="31">
        <f t="shared" si="8"/>
        <v>2.8254508125000002</v>
      </c>
      <c r="H26" s="31">
        <f t="shared" si="8"/>
        <v>2.9112375624999998</v>
      </c>
      <c r="I26" s="31">
        <f t="shared" si="8"/>
        <v>3.3596797812500001</v>
      </c>
      <c r="J26" s="31">
        <f t="shared" si="8"/>
        <v>3.8215716666666673</v>
      </c>
      <c r="K26" s="31">
        <f t="shared" si="8"/>
        <v>3.915424406250001</v>
      </c>
      <c r="L26" s="31">
        <f t="shared" si="8"/>
        <v>4.0024227750000003</v>
      </c>
      <c r="M26" s="31">
        <f t="shared" si="8"/>
        <v>4.3051649625000001</v>
      </c>
      <c r="N26" s="31">
        <f t="shared" si="8"/>
        <v>4.5123793166666673</v>
      </c>
      <c r="O26" s="31">
        <f t="shared" si="8"/>
        <v>4.6398406249999997</v>
      </c>
      <c r="P26" s="31">
        <f t="shared" si="8"/>
        <v>4.9771899666666659</v>
      </c>
      <c r="Q26" s="31">
        <f t="shared" si="8"/>
        <v>5.0797059666666664</v>
      </c>
      <c r="R26" s="31">
        <f t="shared" si="8"/>
        <v>5.2619053791666666</v>
      </c>
      <c r="S26" s="31">
        <f t="shared" si="8"/>
        <v>5.3952886458333325</v>
      </c>
      <c r="T26" s="31">
        <f t="shared" si="8"/>
        <v>5.5948706999999995</v>
      </c>
      <c r="U26" s="31">
        <f t="shared" si="8"/>
        <v>5.7950485875000002</v>
      </c>
      <c r="V26" s="31">
        <f t="shared" si="8"/>
        <v>6.0170595166666665</v>
      </c>
    </row>
    <row r="27" spans="2:23" x14ac:dyDescent="0.2">
      <c r="B27" s="2" t="s">
        <v>14</v>
      </c>
      <c r="C27" s="31">
        <f t="shared" ref="C27:V28" si="9">C7*C$16</f>
        <v>2.8531828499999996</v>
      </c>
      <c r="D27" s="31">
        <f t="shared" si="9"/>
        <v>2.5758687499999997</v>
      </c>
      <c r="E27" s="31">
        <f t="shared" si="9"/>
        <v>2.478397066666667</v>
      </c>
      <c r="F27" s="31">
        <f t="shared" si="9"/>
        <v>2.556837816666667</v>
      </c>
      <c r="G27" s="31">
        <f t="shared" si="9"/>
        <v>2.7640998083333339</v>
      </c>
      <c r="H27" s="31">
        <f t="shared" si="9"/>
        <v>2.8792361725000002</v>
      </c>
      <c r="I27" s="31">
        <f t="shared" si="9"/>
        <v>3.3192510374999999</v>
      </c>
      <c r="J27" s="31">
        <f t="shared" si="9"/>
        <v>3.747155666666667</v>
      </c>
      <c r="K27" s="31">
        <f t="shared" si="9"/>
        <v>3.8637548775000008</v>
      </c>
      <c r="L27" s="31">
        <f t="shared" si="9"/>
        <v>3.9648873116666676</v>
      </c>
      <c r="M27" s="31">
        <f t="shared" si="9"/>
        <v>4.2523060116666667</v>
      </c>
      <c r="N27" s="31">
        <f t="shared" si="9"/>
        <v>4.4823807533333335</v>
      </c>
      <c r="O27" s="31">
        <f t="shared" si="9"/>
        <v>4.5724594999999999</v>
      </c>
      <c r="P27" s="31">
        <f t="shared" si="9"/>
        <v>4.9162345024999992</v>
      </c>
      <c r="Q27" s="31">
        <f t="shared" si="9"/>
        <v>5.0217704200000002</v>
      </c>
      <c r="R27" s="31">
        <f t="shared" si="9"/>
        <v>5.1901158666666669</v>
      </c>
      <c r="S27" s="31">
        <f t="shared" si="9"/>
        <v>5.3647726183333333</v>
      </c>
      <c r="T27" s="31">
        <f t="shared" si="9"/>
        <v>5.5138679999999995</v>
      </c>
      <c r="U27" s="31">
        <f t="shared" si="9"/>
        <v>5.6763035999999998</v>
      </c>
      <c r="V27" s="31">
        <f t="shared" si="9"/>
        <v>5.9696044466666667</v>
      </c>
    </row>
    <row r="28" spans="2:23" x14ac:dyDescent="0.2">
      <c r="B28" s="2" t="s">
        <v>48</v>
      </c>
      <c r="C28" s="31">
        <f t="shared" si="9"/>
        <v>2.8143741820833332</v>
      </c>
      <c r="D28" s="31">
        <f t="shared" si="9"/>
        <v>2.5309033283333329</v>
      </c>
      <c r="E28" s="31">
        <f t="shared" si="9"/>
        <v>2.4611106400000002</v>
      </c>
      <c r="F28" s="31">
        <f t="shared" si="9"/>
        <v>2.5248217149999999</v>
      </c>
      <c r="G28" s="31">
        <f t="shared" si="9"/>
        <v>2.7338409758333335</v>
      </c>
      <c r="H28" s="31">
        <f t="shared" si="9"/>
        <v>2.8252782732499999</v>
      </c>
      <c r="I28" s="31">
        <f t="shared" si="9"/>
        <v>3.2614566983333333</v>
      </c>
      <c r="J28" s="31">
        <f t="shared" si="9"/>
        <v>3.6894057500000006</v>
      </c>
      <c r="K28" s="31">
        <f t="shared" si="9"/>
        <v>3.8237863860000005</v>
      </c>
      <c r="L28" s="31">
        <f t="shared" si="9"/>
        <v>3.9207423428333339</v>
      </c>
      <c r="M28" s="31">
        <f t="shared" si="9"/>
        <v>4.1935058895000008</v>
      </c>
      <c r="N28" s="31">
        <f t="shared" si="9"/>
        <v>4.3805688353333334</v>
      </c>
      <c r="O28" s="31">
        <f t="shared" si="9"/>
        <v>4.5249853599999996</v>
      </c>
      <c r="P28" s="31">
        <f t="shared" si="9"/>
        <v>4.8309976054999986</v>
      </c>
      <c r="Q28" s="31">
        <f t="shared" si="9"/>
        <v>4.9683352238333329</v>
      </c>
      <c r="R28" s="31">
        <f t="shared" si="9"/>
        <v>5.1284832407499996</v>
      </c>
      <c r="S28" s="31">
        <f t="shared" si="9"/>
        <v>5.264317154833333</v>
      </c>
      <c r="T28" s="31">
        <f t="shared" si="9"/>
        <v>5.3831267999999994</v>
      </c>
      <c r="U28" s="31">
        <f t="shared" si="9"/>
        <v>5.6140870905</v>
      </c>
      <c r="V28" s="31">
        <f t="shared" si="9"/>
        <v>5.8616137424999994</v>
      </c>
    </row>
    <row r="30" spans="2:23" x14ac:dyDescent="0.2">
      <c r="B30" s="2" t="s">
        <v>3</v>
      </c>
      <c r="C30" s="2" t="s">
        <v>9</v>
      </c>
      <c r="F30" s="32"/>
    </row>
    <row r="31" spans="2:23" x14ac:dyDescent="0.2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"/>
    </row>
    <row r="32" spans="2:23" x14ac:dyDescent="0.2">
      <c r="B32" s="2" t="s">
        <v>4</v>
      </c>
      <c r="C32" s="2" t="s">
        <v>0</v>
      </c>
    </row>
    <row r="33" spans="2:36" ht="51" x14ac:dyDescent="0.2">
      <c r="B33" s="2" t="s">
        <v>44</v>
      </c>
      <c r="C33" s="2">
        <f>'Fig 7.9 P - Mid C'!C33</f>
        <v>2017</v>
      </c>
      <c r="D33" s="2">
        <f>'Fig 7.9 P - Mid C'!D33</f>
        <v>2018</v>
      </c>
      <c r="E33" s="2">
        <f>'Fig 7.9 P - Mid C'!E33</f>
        <v>2019</v>
      </c>
      <c r="F33" s="2">
        <f>'Fig 7.9 P - Mid C'!F33</f>
        <v>2020</v>
      </c>
      <c r="G33" s="2">
        <f>'Fig 7.9 P - Mid C'!G33</f>
        <v>2021</v>
      </c>
      <c r="H33" s="2">
        <f>'Fig 7.9 P - Mid C'!H33</f>
        <v>2022</v>
      </c>
      <c r="I33" s="2">
        <f>'Fig 7.9 P - Mid C'!I33</f>
        <v>2023</v>
      </c>
      <c r="J33" s="2">
        <f>'Fig 7.9 P - Mid C'!J33</f>
        <v>2024</v>
      </c>
      <c r="K33" s="2">
        <f>'Fig 7.9 P - Mid C'!K33</f>
        <v>2025</v>
      </c>
      <c r="L33" s="2">
        <f>'Fig 7.9 P - Mid C'!L33</f>
        <v>2026</v>
      </c>
      <c r="M33" s="2">
        <f>'Fig 7.9 P - Mid C'!M33</f>
        <v>2027</v>
      </c>
      <c r="N33" s="2">
        <f>'Fig 7.9 P - Mid C'!N33</f>
        <v>2028</v>
      </c>
      <c r="O33" s="2">
        <f>'Fig 7.9 P - Mid C'!O33</f>
        <v>2029</v>
      </c>
      <c r="P33" s="2">
        <f>'Fig 7.9 P - Mid C'!P33</f>
        <v>2030</v>
      </c>
      <c r="Q33" s="2">
        <f>'Fig 7.9 P - Mid C'!Q33</f>
        <v>2031</v>
      </c>
      <c r="R33" s="2">
        <f>'Fig 7.9 P - Mid C'!R33</f>
        <v>2032</v>
      </c>
      <c r="S33" s="2">
        <f>'Fig 7.9 P - Mid C'!S33</f>
        <v>2033</v>
      </c>
      <c r="T33" s="2">
        <f>'Fig 7.9 P - Mid C'!T33</f>
        <v>2034</v>
      </c>
      <c r="U33" s="2">
        <f>'Fig 7.9 P - Mid C'!U33</f>
        <v>2035</v>
      </c>
      <c r="V33" s="2">
        <f>'Fig 7.9 P - Mid C'!V33</f>
        <v>2036</v>
      </c>
      <c r="W33" s="41" t="s">
        <v>53</v>
      </c>
      <c r="X33" s="42" t="s">
        <v>5</v>
      </c>
      <c r="Y33" s="41" t="s">
        <v>45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2:36" x14ac:dyDescent="0.2">
      <c r="B34" s="2">
        <f>'NG West Shocks'!AH5</f>
        <v>30</v>
      </c>
      <c r="C34" s="27">
        <f>'NG West Shocks'!AI5</f>
        <v>0.998</v>
      </c>
      <c r="D34" s="27">
        <f>'NG West Shocks'!AJ5</f>
        <v>1.0229999999999999</v>
      </c>
      <c r="E34" s="27">
        <f>'NG West Shocks'!AK5</f>
        <v>1.0069999999999999</v>
      </c>
      <c r="F34" s="27">
        <f>'NG West Shocks'!AL5</f>
        <v>0.995</v>
      </c>
      <c r="G34" s="27">
        <f>'NG West Shocks'!AM5</f>
        <v>1.04</v>
      </c>
      <c r="H34" s="27">
        <f>'NG West Shocks'!AN5</f>
        <v>1</v>
      </c>
      <c r="I34" s="27">
        <f>'NG West Shocks'!AO5</f>
        <v>1.004</v>
      </c>
      <c r="J34" s="27">
        <f>'NG West Shocks'!AP5</f>
        <v>0.995</v>
      </c>
      <c r="K34" s="27">
        <f>'NG West Shocks'!AQ5</f>
        <v>1.0529999999999999</v>
      </c>
      <c r="L34" s="27">
        <f>'NG West Shocks'!AR5</f>
        <v>0.98099999999999998</v>
      </c>
      <c r="M34" s="27">
        <f>'NG West Shocks'!AS5</f>
        <v>1.0209999999999999</v>
      </c>
      <c r="N34" s="27">
        <f>'NG West Shocks'!AT5</f>
        <v>1.0389999999999999</v>
      </c>
      <c r="O34" s="27">
        <f>'NG West Shocks'!AU5</f>
        <v>0.98499999999999999</v>
      </c>
      <c r="P34" s="27">
        <f>'NG West Shocks'!AV5</f>
        <v>0.98699999999999999</v>
      </c>
      <c r="Q34" s="27">
        <f>'NG West Shocks'!AW5</f>
        <v>0.98399999999999999</v>
      </c>
      <c r="R34" s="27">
        <f>'NG West Shocks'!AX5</f>
        <v>1.0409999999999999</v>
      </c>
      <c r="S34" s="27">
        <f>'NG West Shocks'!AY5</f>
        <v>1.0269999999999999</v>
      </c>
      <c r="T34" s="27">
        <f>'NG West Shocks'!AZ5</f>
        <v>1.004</v>
      </c>
      <c r="U34" s="27">
        <f>'NG West Shocks'!BA5</f>
        <v>1.0229999999999999</v>
      </c>
      <c r="V34" s="27">
        <f>'NG West Shocks'!BB5</f>
        <v>1.0129999999999999</v>
      </c>
      <c r="W34" s="2">
        <f>'NG West Shocks'!BC5</f>
        <v>9</v>
      </c>
      <c r="X34" s="2">
        <f>'NG West Shocks'!BD5</f>
        <v>1.0109999999999999</v>
      </c>
      <c r="Y34" s="39">
        <f>'NG West Shocks'!BE5</f>
        <v>1</v>
      </c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2:36" x14ac:dyDescent="0.2">
      <c r="B35" s="2">
        <f>'NG West Shocks'!AH6</f>
        <v>14</v>
      </c>
      <c r="C35" s="27">
        <f>'NG West Shocks'!AI6</f>
        <v>1.008</v>
      </c>
      <c r="D35" s="27">
        <f>'NG West Shocks'!AJ6</f>
        <v>0.999</v>
      </c>
      <c r="E35" s="27">
        <f>'NG West Shocks'!AK6</f>
        <v>1.004</v>
      </c>
      <c r="F35" s="27">
        <f>'NG West Shocks'!AL6</f>
        <v>1</v>
      </c>
      <c r="G35" s="27">
        <f>'NG West Shocks'!AM6</f>
        <v>1.0349999999999999</v>
      </c>
      <c r="H35" s="27">
        <f>'NG West Shocks'!AN6</f>
        <v>0.98799999999999999</v>
      </c>
      <c r="I35" s="27">
        <f>'NG West Shocks'!AO6</f>
        <v>1.0489999999999999</v>
      </c>
      <c r="J35" s="27">
        <f>'NG West Shocks'!AP6</f>
        <v>1.038</v>
      </c>
      <c r="K35" s="27">
        <f>'NG West Shocks'!AQ6</f>
        <v>1.0089999999999999</v>
      </c>
      <c r="L35" s="27">
        <f>'NG West Shocks'!AR6</f>
        <v>1.0169999999999999</v>
      </c>
      <c r="M35" s="27">
        <f>'NG West Shocks'!AS6</f>
        <v>0.96299999999999997</v>
      </c>
      <c r="N35" s="27">
        <f>'NG West Shocks'!AT6</f>
        <v>1.0129999999999999</v>
      </c>
      <c r="O35" s="27">
        <f>'NG West Shocks'!AU6</f>
        <v>1.034</v>
      </c>
      <c r="P35" s="27">
        <f>'NG West Shocks'!AV6</f>
        <v>1.012</v>
      </c>
      <c r="Q35" s="27">
        <f>'NG West Shocks'!AW6</f>
        <v>0.96199999999999997</v>
      </c>
      <c r="R35" s="27">
        <f>'NG West Shocks'!AX6</f>
        <v>0.997</v>
      </c>
      <c r="S35" s="27">
        <f>'NG West Shocks'!AY6</f>
        <v>1.016</v>
      </c>
      <c r="T35" s="27">
        <f>'NG West Shocks'!AZ6</f>
        <v>1.018</v>
      </c>
      <c r="U35" s="27">
        <f>'NG West Shocks'!BA6</f>
        <v>1.008</v>
      </c>
      <c r="V35" s="27">
        <f>'NG West Shocks'!BB6</f>
        <v>1.0129999999999999</v>
      </c>
      <c r="W35" s="2">
        <f>'NG West Shocks'!BC6</f>
        <v>9</v>
      </c>
      <c r="X35" s="2">
        <f>'NG West Shocks'!BD6</f>
        <v>1.00915</v>
      </c>
      <c r="Y35" s="39">
        <f>'NG West Shocks'!BE6</f>
        <v>2</v>
      </c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2:36" x14ac:dyDescent="0.2">
      <c r="B36" s="2">
        <f>'NG West Shocks'!AH7</f>
        <v>24</v>
      </c>
      <c r="C36" s="27">
        <f>'NG West Shocks'!AI7</f>
        <v>0.97199999999999998</v>
      </c>
      <c r="D36" s="27">
        <f>'NG West Shocks'!AJ7</f>
        <v>1.0269999999999999</v>
      </c>
      <c r="E36" s="27">
        <f>'NG West Shocks'!AK7</f>
        <v>1.002</v>
      </c>
      <c r="F36" s="27">
        <f>'NG West Shocks'!AL7</f>
        <v>1.032</v>
      </c>
      <c r="G36" s="27">
        <f>'NG West Shocks'!AM7</f>
        <v>0.99</v>
      </c>
      <c r="H36" s="27">
        <f>'NG West Shocks'!AN7</f>
        <v>1.0469999999999999</v>
      </c>
      <c r="I36" s="27">
        <f>'NG West Shocks'!AO7</f>
        <v>1.0229999999999999</v>
      </c>
      <c r="J36" s="27">
        <f>'NG West Shocks'!AP7</f>
        <v>0.97</v>
      </c>
      <c r="K36" s="27">
        <f>'NG West Shocks'!AQ7</f>
        <v>1.008</v>
      </c>
      <c r="L36" s="27">
        <f>'NG West Shocks'!AR7</f>
        <v>1.042</v>
      </c>
      <c r="M36" s="27">
        <f>'NG West Shocks'!AS7</f>
        <v>1.028</v>
      </c>
      <c r="N36" s="27">
        <f>'NG West Shocks'!AT7</f>
        <v>0.98</v>
      </c>
      <c r="O36" s="27">
        <f>'NG West Shocks'!AU7</f>
        <v>1.024</v>
      </c>
      <c r="P36" s="27">
        <f>'NG West Shocks'!AV7</f>
        <v>0.98899999999999999</v>
      </c>
      <c r="Q36" s="27">
        <f>'NG West Shocks'!AW7</f>
        <v>1.02</v>
      </c>
      <c r="R36" s="27">
        <f>'NG West Shocks'!AX7</f>
        <v>0.97599999999999998</v>
      </c>
      <c r="S36" s="27">
        <f>'NG West Shocks'!AY7</f>
        <v>1.02</v>
      </c>
      <c r="T36" s="27">
        <f>'NG West Shocks'!AZ7</f>
        <v>0.98099999999999998</v>
      </c>
      <c r="U36" s="27">
        <f>'NG West Shocks'!BA7</f>
        <v>1.02</v>
      </c>
      <c r="V36" s="27">
        <f>'NG West Shocks'!BB7</f>
        <v>0.99199999999999999</v>
      </c>
      <c r="W36" s="2">
        <f>'NG West Shocks'!BC7</f>
        <v>34</v>
      </c>
      <c r="X36" s="2">
        <f>'NG West Shocks'!BD7</f>
        <v>1.00715</v>
      </c>
      <c r="Y36" s="39">
        <f>'NG West Shocks'!BE7</f>
        <v>3</v>
      </c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2:36" x14ac:dyDescent="0.2">
      <c r="B37" s="2">
        <f>'NG West Shocks'!AH8</f>
        <v>39</v>
      </c>
      <c r="C37" s="27">
        <f>'NG West Shocks'!AI8</f>
        <v>1.0309999999999999</v>
      </c>
      <c r="D37" s="27">
        <f>'NG West Shocks'!AJ8</f>
        <v>1.0429999999999999</v>
      </c>
      <c r="E37" s="27">
        <f>'NG West Shocks'!AK8</f>
        <v>1.0269999999999999</v>
      </c>
      <c r="F37" s="27">
        <f>'NG West Shocks'!AL8</f>
        <v>1.04</v>
      </c>
      <c r="G37" s="27">
        <f>'NG West Shocks'!AM8</f>
        <v>1.0149999999999999</v>
      </c>
      <c r="H37" s="27">
        <f>'NG West Shocks'!AN8</f>
        <v>1.012</v>
      </c>
      <c r="I37" s="27">
        <f>'NG West Shocks'!AO8</f>
        <v>0.98399999999999999</v>
      </c>
      <c r="J37" s="27">
        <f>'NG West Shocks'!AP8</f>
        <v>0.99299999999999999</v>
      </c>
      <c r="K37" s="27">
        <f>'NG West Shocks'!AQ8</f>
        <v>1.036</v>
      </c>
      <c r="L37" s="27">
        <f>'NG West Shocks'!AR8</f>
        <v>0.97</v>
      </c>
      <c r="M37" s="27">
        <f>'NG West Shocks'!AS8</f>
        <v>1.0269999999999999</v>
      </c>
      <c r="N37" s="27">
        <f>'NG West Shocks'!AT8</f>
        <v>1.016</v>
      </c>
      <c r="O37" s="27">
        <f>'NG West Shocks'!AU8</f>
        <v>0.95899999999999996</v>
      </c>
      <c r="P37" s="27">
        <f>'NG West Shocks'!AV8</f>
        <v>0.98499999999999999</v>
      </c>
      <c r="Q37" s="27">
        <f>'NG West Shocks'!AW8</f>
        <v>0.98199999999999998</v>
      </c>
      <c r="R37" s="27">
        <f>'NG West Shocks'!AX8</f>
        <v>0.98299999999999998</v>
      </c>
      <c r="S37" s="27">
        <f>'NG West Shocks'!AY8</f>
        <v>0.98599999999999999</v>
      </c>
      <c r="T37" s="27">
        <f>'NG West Shocks'!AZ8</f>
        <v>1.0169999999999999</v>
      </c>
      <c r="U37" s="27">
        <f>'NG West Shocks'!BA8</f>
        <v>1.014</v>
      </c>
      <c r="V37" s="27">
        <f>'NG West Shocks'!BB8</f>
        <v>1.004</v>
      </c>
      <c r="W37" s="2">
        <f>'NG West Shocks'!BC8</f>
        <v>17</v>
      </c>
      <c r="X37" s="2">
        <f>'NG West Shocks'!BD8</f>
        <v>1.0062</v>
      </c>
      <c r="Y37" s="39">
        <f>'NG West Shocks'!BE8</f>
        <v>4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2:36" x14ac:dyDescent="0.2">
      <c r="B38" s="2">
        <f>'NG West Shocks'!AH9</f>
        <v>25</v>
      </c>
      <c r="C38" s="27">
        <f>'NG West Shocks'!AI9</f>
        <v>1.018</v>
      </c>
      <c r="D38" s="27">
        <f>'NG West Shocks'!AJ9</f>
        <v>1.002</v>
      </c>
      <c r="E38" s="27">
        <f>'NG West Shocks'!AK9</f>
        <v>0.98599999999999999</v>
      </c>
      <c r="F38" s="27">
        <f>'NG West Shocks'!AL9</f>
        <v>1.0089999999999999</v>
      </c>
      <c r="G38" s="27">
        <f>'NG West Shocks'!AM9</f>
        <v>1.03</v>
      </c>
      <c r="H38" s="27">
        <f>'NG West Shocks'!AN9</f>
        <v>0.97199999999999998</v>
      </c>
      <c r="I38" s="27">
        <f>'NG West Shocks'!AO9</f>
        <v>1.012</v>
      </c>
      <c r="J38" s="27">
        <f>'NG West Shocks'!AP9</f>
        <v>0.97599999999999998</v>
      </c>
      <c r="K38" s="27">
        <f>'NG West Shocks'!AQ9</f>
        <v>1.0289999999999999</v>
      </c>
      <c r="L38" s="27">
        <f>'NG West Shocks'!AR9</f>
        <v>0.97799999999999998</v>
      </c>
      <c r="M38" s="27">
        <f>'NG West Shocks'!AS9</f>
        <v>1.0449999999999999</v>
      </c>
      <c r="N38" s="27">
        <f>'NG West Shocks'!AT9</f>
        <v>1.004</v>
      </c>
      <c r="O38" s="27">
        <f>'NG West Shocks'!AU9</f>
        <v>1.0069999999999999</v>
      </c>
      <c r="P38" s="27">
        <f>'NG West Shocks'!AV9</f>
        <v>1.0349999999999999</v>
      </c>
      <c r="Q38" s="27">
        <f>'NG West Shocks'!AW9</f>
        <v>0.98599999999999999</v>
      </c>
      <c r="R38" s="27">
        <f>'NG West Shocks'!AX9</f>
        <v>0.96899999999999997</v>
      </c>
      <c r="S38" s="27">
        <f>'NG West Shocks'!AY9</f>
        <v>1.0229999999999999</v>
      </c>
      <c r="T38" s="27">
        <f>'NG West Shocks'!AZ9</f>
        <v>1.0309999999999999</v>
      </c>
      <c r="U38" s="27">
        <f>'NG West Shocks'!BA9</f>
        <v>1.0369999999999999</v>
      </c>
      <c r="V38" s="27">
        <f>'NG West Shocks'!BB9</f>
        <v>0.97399999999999998</v>
      </c>
      <c r="W38" s="2">
        <f>'NG West Shocks'!BC9</f>
        <v>46</v>
      </c>
      <c r="X38" s="2">
        <f>'NG West Shocks'!BD9</f>
        <v>1.0061500000000001</v>
      </c>
      <c r="Y38" s="39">
        <f>'NG West Shocks'!BE9</f>
        <v>5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2:36" x14ac:dyDescent="0.2">
      <c r="B39" s="2">
        <f>'NG West Shocks'!AH10</f>
        <v>49</v>
      </c>
      <c r="C39" s="27">
        <f>'NG West Shocks'!AI10</f>
        <v>1.02</v>
      </c>
      <c r="D39" s="27">
        <f>'NG West Shocks'!AJ10</f>
        <v>0.997</v>
      </c>
      <c r="E39" s="27">
        <f>'NG West Shocks'!AK10</f>
        <v>0.99099999999999999</v>
      </c>
      <c r="F39" s="27">
        <f>'NG West Shocks'!AL10</f>
        <v>1.0029999999999999</v>
      </c>
      <c r="G39" s="27">
        <f>'NG West Shocks'!AM10</f>
        <v>0.98299999999999998</v>
      </c>
      <c r="H39" s="27">
        <f>'NG West Shocks'!AN10</f>
        <v>1.004</v>
      </c>
      <c r="I39" s="27">
        <f>'NG West Shocks'!AO10</f>
        <v>1.0069999999999999</v>
      </c>
      <c r="J39" s="27">
        <f>'NG West Shocks'!AP10</f>
        <v>1.036</v>
      </c>
      <c r="K39" s="27">
        <f>'NG West Shocks'!AQ10</f>
        <v>1.006</v>
      </c>
      <c r="L39" s="27">
        <f>'NG West Shocks'!AR10</f>
        <v>1.0389999999999999</v>
      </c>
      <c r="M39" s="27">
        <f>'NG West Shocks'!AS10</f>
        <v>1.0069999999999999</v>
      </c>
      <c r="N39" s="27">
        <f>'NG West Shocks'!AT10</f>
        <v>1.014</v>
      </c>
      <c r="O39" s="27">
        <f>'NG West Shocks'!AU10</f>
        <v>0.98599999999999999</v>
      </c>
      <c r="P39" s="27">
        <f>'NG West Shocks'!AV10</f>
        <v>1.004</v>
      </c>
      <c r="Q39" s="27">
        <f>'NG West Shocks'!AW10</f>
        <v>1.0029999999999999</v>
      </c>
      <c r="R39" s="27">
        <f>'NG West Shocks'!AX10</f>
        <v>1.0309999999999999</v>
      </c>
      <c r="S39" s="27">
        <f>'NG West Shocks'!AY10</f>
        <v>0.99</v>
      </c>
      <c r="T39" s="27">
        <f>'NG West Shocks'!AZ10</f>
        <v>0.98599999999999999</v>
      </c>
      <c r="U39" s="27">
        <f>'NG West Shocks'!BA10</f>
        <v>1</v>
      </c>
      <c r="V39" s="27">
        <f>'NG West Shocks'!BB10</f>
        <v>1.006</v>
      </c>
      <c r="W39" s="2">
        <f>'NG West Shocks'!BC10</f>
        <v>15</v>
      </c>
      <c r="X39" s="2">
        <f>'NG West Shocks'!BD10</f>
        <v>1.0056499999999997</v>
      </c>
      <c r="Y39" s="39">
        <f>'NG West Shocks'!BE10</f>
        <v>6</v>
      </c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2:36" x14ac:dyDescent="0.2">
      <c r="B40" s="2">
        <f>'NG West Shocks'!AH11</f>
        <v>43</v>
      </c>
      <c r="C40" s="27">
        <f>'NG West Shocks'!AI11</f>
        <v>0.98799999999999999</v>
      </c>
      <c r="D40" s="27">
        <f>'NG West Shocks'!AJ11</f>
        <v>0.96399999999999997</v>
      </c>
      <c r="E40" s="27">
        <f>'NG West Shocks'!AK11</f>
        <v>0.98899999999999999</v>
      </c>
      <c r="F40" s="27">
        <f>'NG West Shocks'!AL11</f>
        <v>1.0109999999999999</v>
      </c>
      <c r="G40" s="27">
        <f>'NG West Shocks'!AM11</f>
        <v>0.98499999999999999</v>
      </c>
      <c r="H40" s="27">
        <f>'NG West Shocks'!AN11</f>
        <v>1.0249999999999999</v>
      </c>
      <c r="I40" s="27">
        <f>'NG West Shocks'!AO11</f>
        <v>1.0229999999999999</v>
      </c>
      <c r="J40" s="27">
        <f>'NG West Shocks'!AP11</f>
        <v>1.0189999999999999</v>
      </c>
      <c r="K40" s="27">
        <f>'NG West Shocks'!AQ11</f>
        <v>1.004</v>
      </c>
      <c r="L40" s="27">
        <f>'NG West Shocks'!AR11</f>
        <v>1.0289999999999999</v>
      </c>
      <c r="M40" s="27">
        <f>'NG West Shocks'!AS11</f>
        <v>1</v>
      </c>
      <c r="N40" s="27">
        <f>'NG West Shocks'!AT11</f>
        <v>1.0089999999999999</v>
      </c>
      <c r="O40" s="27">
        <f>'NG West Shocks'!AU11</f>
        <v>1.016</v>
      </c>
      <c r="P40" s="27">
        <f>'NG West Shocks'!AV11</f>
        <v>1.0229999999999999</v>
      </c>
      <c r="Q40" s="27">
        <f>'NG West Shocks'!AW11</f>
        <v>0.97899999999999998</v>
      </c>
      <c r="R40" s="27">
        <f>'NG West Shocks'!AX11</f>
        <v>1.006</v>
      </c>
      <c r="S40" s="27">
        <f>'NG West Shocks'!AY11</f>
        <v>1.0249999999999999</v>
      </c>
      <c r="T40" s="27">
        <f>'NG West Shocks'!AZ11</f>
        <v>1.03</v>
      </c>
      <c r="U40" s="27">
        <f>'NG West Shocks'!BA11</f>
        <v>0.98299999999999998</v>
      </c>
      <c r="V40" s="27">
        <f>'NG West Shocks'!BB11</f>
        <v>1.004</v>
      </c>
      <c r="W40" s="2">
        <f>'NG West Shocks'!BC11</f>
        <v>17</v>
      </c>
      <c r="X40" s="2">
        <f>'NG West Shocks'!BD11</f>
        <v>1.0055999999999998</v>
      </c>
      <c r="Y40" s="39">
        <f>'NG West Shocks'!BE11</f>
        <v>7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2:36" x14ac:dyDescent="0.2">
      <c r="B41" s="2">
        <f>'NG West Shocks'!AH12</f>
        <v>4</v>
      </c>
      <c r="C41" s="27">
        <f>'NG West Shocks'!AI12</f>
        <v>1.0229999999999999</v>
      </c>
      <c r="D41" s="27">
        <f>'NG West Shocks'!AJ12</f>
        <v>0.99299999999999999</v>
      </c>
      <c r="E41" s="27">
        <f>'NG West Shocks'!AK12</f>
        <v>1.01</v>
      </c>
      <c r="F41" s="27">
        <f>'NG West Shocks'!AL12</f>
        <v>0.97</v>
      </c>
      <c r="G41" s="27">
        <f>'NG West Shocks'!AM12</f>
        <v>0.999</v>
      </c>
      <c r="H41" s="27">
        <f>'NG West Shocks'!AN12</f>
        <v>1.038</v>
      </c>
      <c r="I41" s="27">
        <f>'NG West Shocks'!AO12</f>
        <v>1.018</v>
      </c>
      <c r="J41" s="27">
        <f>'NG West Shocks'!AP12</f>
        <v>1.014</v>
      </c>
      <c r="K41" s="27">
        <f>'NG West Shocks'!AQ12</f>
        <v>0.99</v>
      </c>
      <c r="L41" s="27">
        <f>'NG West Shocks'!AR12</f>
        <v>1.0049999999999999</v>
      </c>
      <c r="M41" s="27">
        <f>'NG West Shocks'!AS12</f>
        <v>1</v>
      </c>
      <c r="N41" s="27">
        <f>'NG West Shocks'!AT12</f>
        <v>0.998</v>
      </c>
      <c r="O41" s="27">
        <f>'NG West Shocks'!AU12</f>
        <v>0.97899999999999998</v>
      </c>
      <c r="P41" s="27">
        <f>'NG West Shocks'!AV12</f>
        <v>1.0349999999999999</v>
      </c>
      <c r="Q41" s="27">
        <f>'NG West Shocks'!AW12</f>
        <v>0.996</v>
      </c>
      <c r="R41" s="27">
        <f>'NG West Shocks'!AX12</f>
        <v>1.006</v>
      </c>
      <c r="S41" s="27">
        <f>'NG West Shocks'!AY12</f>
        <v>1.012</v>
      </c>
      <c r="T41" s="27">
        <f>'NG West Shocks'!AZ12</f>
        <v>0.98</v>
      </c>
      <c r="U41" s="27">
        <f>'NG West Shocks'!BA12</f>
        <v>1.016</v>
      </c>
      <c r="V41" s="27">
        <f>'NG West Shocks'!BB12</f>
        <v>1.0249999999999999</v>
      </c>
      <c r="W41" s="2">
        <f>'NG West Shocks'!BC12</f>
        <v>5</v>
      </c>
      <c r="X41" s="2">
        <f>'NG West Shocks'!BD12</f>
        <v>1.00535</v>
      </c>
      <c r="Y41" s="39">
        <f>'NG West Shocks'!BE12</f>
        <v>8</v>
      </c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2:36" x14ac:dyDescent="0.2">
      <c r="B42" s="2">
        <f>'NG West Shocks'!AH13</f>
        <v>20</v>
      </c>
      <c r="C42" s="27">
        <f>'NG West Shocks'!AI13</f>
        <v>1.0269999999999999</v>
      </c>
      <c r="D42" s="27">
        <f>'NG West Shocks'!AJ13</f>
        <v>1.008</v>
      </c>
      <c r="E42" s="27">
        <f>'NG West Shocks'!AK13</f>
        <v>1.03</v>
      </c>
      <c r="F42" s="27">
        <f>'NG West Shocks'!AL13</f>
        <v>1.004</v>
      </c>
      <c r="G42" s="27">
        <f>'NG West Shocks'!AM13</f>
        <v>0.94499999999999995</v>
      </c>
      <c r="H42" s="27">
        <f>'NG West Shocks'!AN13</f>
        <v>0.998</v>
      </c>
      <c r="I42" s="27">
        <f>'NG West Shocks'!AO13</f>
        <v>1.0089999999999999</v>
      </c>
      <c r="J42" s="27">
        <f>'NG West Shocks'!AP13</f>
        <v>0.98699999999999999</v>
      </c>
      <c r="K42" s="27">
        <f>'NG West Shocks'!AQ13</f>
        <v>1.0309999999999999</v>
      </c>
      <c r="L42" s="27">
        <f>'NG West Shocks'!AR13</f>
        <v>1.0109999999999999</v>
      </c>
      <c r="M42" s="27">
        <f>'NG West Shocks'!AS13</f>
        <v>1.0149999999999999</v>
      </c>
      <c r="N42" s="27">
        <f>'NG West Shocks'!AT13</f>
        <v>1.0229999999999999</v>
      </c>
      <c r="O42" s="27">
        <f>'NG West Shocks'!AU13</f>
        <v>0.97799999999999998</v>
      </c>
      <c r="P42" s="27">
        <f>'NG West Shocks'!AV13</f>
        <v>1.006</v>
      </c>
      <c r="Q42" s="27">
        <f>'NG West Shocks'!AW13</f>
        <v>1.026</v>
      </c>
      <c r="R42" s="27">
        <f>'NG West Shocks'!AX13</f>
        <v>0.99199999999999999</v>
      </c>
      <c r="S42" s="27">
        <f>'NG West Shocks'!AY13</f>
        <v>1.042</v>
      </c>
      <c r="T42" s="27">
        <f>'NG West Shocks'!AZ13</f>
        <v>0.98599999999999999</v>
      </c>
      <c r="U42" s="27">
        <f>'NG West Shocks'!BA13</f>
        <v>0.96399999999999997</v>
      </c>
      <c r="V42" s="27">
        <f>'NG West Shocks'!BB13</f>
        <v>1.0249999999999999</v>
      </c>
      <c r="W42" s="2">
        <f>'NG West Shocks'!BC13</f>
        <v>5</v>
      </c>
      <c r="X42" s="2">
        <f>'NG West Shocks'!BD13</f>
        <v>1.00535</v>
      </c>
      <c r="Y42" s="39">
        <f>'NG West Shocks'!BE13</f>
        <v>8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2:36" x14ac:dyDescent="0.2">
      <c r="B43" s="2">
        <f>'NG West Shocks'!AH14</f>
        <v>34</v>
      </c>
      <c r="C43" s="27">
        <f>'NG West Shocks'!AI14</f>
        <v>1.0069999999999999</v>
      </c>
      <c r="D43" s="27">
        <f>'NG West Shocks'!AJ14</f>
        <v>0.98699999999999999</v>
      </c>
      <c r="E43" s="27">
        <f>'NG West Shocks'!AK14</f>
        <v>0.98899999999999999</v>
      </c>
      <c r="F43" s="27">
        <f>'NG West Shocks'!AL14</f>
        <v>0.98499999999999999</v>
      </c>
      <c r="G43" s="27">
        <f>'NG West Shocks'!AM14</f>
        <v>1.0429999999999999</v>
      </c>
      <c r="H43" s="27">
        <f>'NG West Shocks'!AN14</f>
        <v>1.004</v>
      </c>
      <c r="I43" s="27">
        <f>'NG West Shocks'!AO14</f>
        <v>1.016</v>
      </c>
      <c r="J43" s="27">
        <f>'NG West Shocks'!AP14</f>
        <v>1.006</v>
      </c>
      <c r="K43" s="27">
        <f>'NG West Shocks'!AQ14</f>
        <v>1.054</v>
      </c>
      <c r="L43" s="27">
        <f>'NG West Shocks'!AR14</f>
        <v>1.032</v>
      </c>
      <c r="M43" s="27">
        <f>'NG West Shocks'!AS14</f>
        <v>1.014</v>
      </c>
      <c r="N43" s="27">
        <f>'NG West Shocks'!AT14</f>
        <v>0.99399999999999999</v>
      </c>
      <c r="O43" s="27">
        <f>'NG West Shocks'!AU14</f>
        <v>0.96699999999999997</v>
      </c>
      <c r="P43" s="27">
        <f>'NG West Shocks'!AV14</f>
        <v>0.98799999999999999</v>
      </c>
      <c r="Q43" s="27">
        <f>'NG West Shocks'!AW14</f>
        <v>1.01</v>
      </c>
      <c r="R43" s="27">
        <f>'NG West Shocks'!AX14</f>
        <v>1.026</v>
      </c>
      <c r="S43" s="27">
        <f>'NG West Shocks'!AY14</f>
        <v>0.99299999999999999</v>
      </c>
      <c r="T43" s="27">
        <f>'NG West Shocks'!AZ14</f>
        <v>0.99399999999999999</v>
      </c>
      <c r="U43" s="27">
        <f>'NG West Shocks'!BA14</f>
        <v>0.96799999999999997</v>
      </c>
      <c r="V43" s="27">
        <f>'NG West Shocks'!BB14</f>
        <v>1.002</v>
      </c>
      <c r="W43" s="2">
        <f>'NG West Shocks'!BC14</f>
        <v>23</v>
      </c>
      <c r="X43" s="2">
        <f>'NG West Shocks'!BD14</f>
        <v>1.0039499999999999</v>
      </c>
      <c r="Y43" s="39">
        <f>'NG West Shocks'!BE14</f>
        <v>10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2:36" x14ac:dyDescent="0.2">
      <c r="B44" s="2">
        <f>'NG West Shocks'!AH15</f>
        <v>12</v>
      </c>
      <c r="C44" s="27">
        <f>'NG West Shocks'!AI15</f>
        <v>0.97599999999999998</v>
      </c>
      <c r="D44" s="27">
        <f>'NG West Shocks'!AJ15</f>
        <v>1.0089999999999999</v>
      </c>
      <c r="E44" s="27">
        <f>'NG West Shocks'!AK15</f>
        <v>0.997</v>
      </c>
      <c r="F44" s="27">
        <f>'NG West Shocks'!AL15</f>
        <v>0.98</v>
      </c>
      <c r="G44" s="27">
        <f>'NG West Shocks'!AM15</f>
        <v>1.0429999999999999</v>
      </c>
      <c r="H44" s="27">
        <f>'NG West Shocks'!AN15</f>
        <v>1.018</v>
      </c>
      <c r="I44" s="27">
        <f>'NG West Shocks'!AO15</f>
        <v>1.0129999999999999</v>
      </c>
      <c r="J44" s="27">
        <f>'NG West Shocks'!AP15</f>
        <v>0.98299999999999998</v>
      </c>
      <c r="K44" s="27">
        <f>'NG West Shocks'!AQ15</f>
        <v>1.02</v>
      </c>
      <c r="L44" s="27">
        <f>'NG West Shocks'!AR15</f>
        <v>0.98</v>
      </c>
      <c r="M44" s="27">
        <f>'NG West Shocks'!AS15</f>
        <v>0.98099999999999998</v>
      </c>
      <c r="N44" s="27">
        <f>'NG West Shocks'!AT15</f>
        <v>1.0189999999999999</v>
      </c>
      <c r="O44" s="27">
        <f>'NG West Shocks'!AU15</f>
        <v>0.99199999999999999</v>
      </c>
      <c r="P44" s="27">
        <f>'NG West Shocks'!AV15</f>
        <v>1.008</v>
      </c>
      <c r="Q44" s="27">
        <f>'NG West Shocks'!AW15</f>
        <v>1.032</v>
      </c>
      <c r="R44" s="27">
        <f>'NG West Shocks'!AX15</f>
        <v>1.0089999999999999</v>
      </c>
      <c r="S44" s="27">
        <f>'NG West Shocks'!AY15</f>
        <v>1.0169999999999999</v>
      </c>
      <c r="T44" s="27">
        <f>'NG West Shocks'!AZ15</f>
        <v>0.98399999999999999</v>
      </c>
      <c r="U44" s="27">
        <f>'NG West Shocks'!BA15</f>
        <v>0.98899999999999999</v>
      </c>
      <c r="V44" s="27">
        <f>'NG West Shocks'!BB15</f>
        <v>1.0269999999999999</v>
      </c>
      <c r="W44" s="2">
        <f>'NG West Shocks'!BC15</f>
        <v>4</v>
      </c>
      <c r="X44" s="2">
        <f>'NG West Shocks'!BD15</f>
        <v>1.0038500000000001</v>
      </c>
      <c r="Y44" s="39">
        <f>'NG West Shocks'!BE15</f>
        <v>11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2:36" x14ac:dyDescent="0.2">
      <c r="B45" s="2">
        <f>'NG West Shocks'!AH16</f>
        <v>22</v>
      </c>
      <c r="C45" s="27">
        <f>'NG West Shocks'!AI16</f>
        <v>0.97099999999999997</v>
      </c>
      <c r="D45" s="27">
        <f>'NG West Shocks'!AJ16</f>
        <v>1.012</v>
      </c>
      <c r="E45" s="27">
        <f>'NG West Shocks'!AK16</f>
        <v>1.0209999999999999</v>
      </c>
      <c r="F45" s="27">
        <f>'NG West Shocks'!AL16</f>
        <v>0.99</v>
      </c>
      <c r="G45" s="27">
        <f>'NG West Shocks'!AM16</f>
        <v>0.998</v>
      </c>
      <c r="H45" s="27">
        <f>'NG West Shocks'!AN16</f>
        <v>0.98699999999999999</v>
      </c>
      <c r="I45" s="27">
        <f>'NG West Shocks'!AO16</f>
        <v>0.95799999999999996</v>
      </c>
      <c r="J45" s="27">
        <f>'NG West Shocks'!AP16</f>
        <v>0.99399999999999999</v>
      </c>
      <c r="K45" s="27">
        <f>'NG West Shocks'!AQ16</f>
        <v>1.0249999999999999</v>
      </c>
      <c r="L45" s="27">
        <f>'NG West Shocks'!AR16</f>
        <v>0.99299999999999999</v>
      </c>
      <c r="M45" s="27">
        <f>'NG West Shocks'!AS16</f>
        <v>1.004</v>
      </c>
      <c r="N45" s="27">
        <f>'NG West Shocks'!AT16</f>
        <v>1.022</v>
      </c>
      <c r="O45" s="27">
        <f>'NG West Shocks'!AU16</f>
        <v>1.0369999999999999</v>
      </c>
      <c r="P45" s="27">
        <f>'NG West Shocks'!AV16</f>
        <v>1.0189999999999999</v>
      </c>
      <c r="Q45" s="27">
        <f>'NG West Shocks'!AW16</f>
        <v>1.022</v>
      </c>
      <c r="R45" s="27">
        <f>'NG West Shocks'!AX16</f>
        <v>1.0009999999999999</v>
      </c>
      <c r="S45" s="27">
        <f>'NG West Shocks'!AY16</f>
        <v>0.98199999999999998</v>
      </c>
      <c r="T45" s="27">
        <f>'NG West Shocks'!AZ16</f>
        <v>1.0569999999999999</v>
      </c>
      <c r="U45" s="27">
        <f>'NG West Shocks'!BA16</f>
        <v>0.99099999999999999</v>
      </c>
      <c r="V45" s="27">
        <f>'NG West Shocks'!BB16</f>
        <v>0.98499999999999999</v>
      </c>
      <c r="W45" s="2">
        <f>'NG West Shocks'!BC16</f>
        <v>41</v>
      </c>
      <c r="X45" s="2">
        <f>'NG West Shocks'!BD16</f>
        <v>1.00345</v>
      </c>
      <c r="Y45" s="39">
        <f>'NG West Shocks'!BE16</f>
        <v>12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2:36" x14ac:dyDescent="0.2">
      <c r="B46" s="2">
        <f>'NG West Shocks'!AH17</f>
        <v>1</v>
      </c>
      <c r="C46" s="27">
        <f>'NG West Shocks'!AI17</f>
        <v>1.0109999999999999</v>
      </c>
      <c r="D46" s="27">
        <f>'NG West Shocks'!AJ17</f>
        <v>1.0369999999999999</v>
      </c>
      <c r="E46" s="27">
        <f>'NG West Shocks'!AK17</f>
        <v>0.997</v>
      </c>
      <c r="F46" s="27">
        <f>'NG West Shocks'!AL17</f>
        <v>0.97399999999999998</v>
      </c>
      <c r="G46" s="27">
        <f>'NG West Shocks'!AM17</f>
        <v>0.96299999999999997</v>
      </c>
      <c r="H46" s="27">
        <f>'NG West Shocks'!AN17</f>
        <v>1.0469999999999999</v>
      </c>
      <c r="I46" s="27">
        <f>'NG West Shocks'!AO17</f>
        <v>1.026</v>
      </c>
      <c r="J46" s="27">
        <f>'NG West Shocks'!AP17</f>
        <v>1.012</v>
      </c>
      <c r="K46" s="27">
        <f>'NG West Shocks'!AQ17</f>
        <v>0.96099999999999997</v>
      </c>
      <c r="L46" s="27">
        <f>'NG West Shocks'!AR17</f>
        <v>1.008</v>
      </c>
      <c r="M46" s="27">
        <f>'NG West Shocks'!AS17</f>
        <v>0.996</v>
      </c>
      <c r="N46" s="27">
        <f>'NG West Shocks'!AT17</f>
        <v>0.999</v>
      </c>
      <c r="O46" s="27">
        <f>'NG West Shocks'!AU17</f>
        <v>1.0269999999999999</v>
      </c>
      <c r="P46" s="27">
        <f>'NG West Shocks'!AV17</f>
        <v>1.0089999999999999</v>
      </c>
      <c r="Q46" s="27">
        <f>'NG West Shocks'!AW17</f>
        <v>0.99399999999999999</v>
      </c>
      <c r="R46" s="27">
        <f>'NG West Shocks'!AX17</f>
        <v>1.024</v>
      </c>
      <c r="S46" s="27">
        <f>'NG West Shocks'!AY17</f>
        <v>0.99</v>
      </c>
      <c r="T46" s="27">
        <f>'NG West Shocks'!AZ17</f>
        <v>0.95799999999999996</v>
      </c>
      <c r="U46" s="27">
        <f>'NG West Shocks'!BA17</f>
        <v>0.995</v>
      </c>
      <c r="V46" s="27">
        <f>'NG West Shocks'!BB17</f>
        <v>1.04</v>
      </c>
      <c r="W46" s="2">
        <f>'NG West Shocks'!BC17</f>
        <v>2</v>
      </c>
      <c r="X46" s="2">
        <f>'NG West Shocks'!BD17</f>
        <v>1.0033999999999998</v>
      </c>
      <c r="Y46" s="39">
        <f>'NG West Shocks'!BE17</f>
        <v>13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2:36" x14ac:dyDescent="0.2">
      <c r="B47" s="2">
        <f>'NG West Shocks'!AH18</f>
        <v>6</v>
      </c>
      <c r="C47" s="27">
        <f>'NG West Shocks'!AI18</f>
        <v>0.98899999999999999</v>
      </c>
      <c r="D47" s="27">
        <f>'NG West Shocks'!AJ18</f>
        <v>0.997</v>
      </c>
      <c r="E47" s="27">
        <f>'NG West Shocks'!AK18</f>
        <v>0.997</v>
      </c>
      <c r="F47" s="27">
        <f>'NG West Shocks'!AL18</f>
        <v>0.98399999999999999</v>
      </c>
      <c r="G47" s="27">
        <f>'NG West Shocks'!AM18</f>
        <v>0.995</v>
      </c>
      <c r="H47" s="27">
        <f>'NG West Shocks'!AN18</f>
        <v>1.0089999999999999</v>
      </c>
      <c r="I47" s="27">
        <f>'NG West Shocks'!AO18</f>
        <v>0.99</v>
      </c>
      <c r="J47" s="27">
        <f>'NG West Shocks'!AP18</f>
        <v>1.034</v>
      </c>
      <c r="K47" s="27">
        <f>'NG West Shocks'!AQ18</f>
        <v>1.0029999999999999</v>
      </c>
      <c r="L47" s="27">
        <f>'NG West Shocks'!AR18</f>
        <v>0.96699999999999997</v>
      </c>
      <c r="M47" s="27">
        <f>'NG West Shocks'!AS18</f>
        <v>0.98399999999999999</v>
      </c>
      <c r="N47" s="27">
        <f>'NG West Shocks'!AT18</f>
        <v>1.028</v>
      </c>
      <c r="O47" s="27">
        <f>'NG West Shocks'!AU18</f>
        <v>0.98699999999999999</v>
      </c>
      <c r="P47" s="27">
        <f>'NG West Shocks'!AV18</f>
        <v>1.0389999999999999</v>
      </c>
      <c r="Q47" s="27">
        <f>'NG West Shocks'!AW18</f>
        <v>1.04</v>
      </c>
      <c r="R47" s="27">
        <f>'NG West Shocks'!AX18</f>
        <v>1.0149999999999999</v>
      </c>
      <c r="S47" s="27">
        <f>'NG West Shocks'!AY18</f>
        <v>0.998</v>
      </c>
      <c r="T47" s="27">
        <f>'NG West Shocks'!AZ18</f>
        <v>0.98899999999999999</v>
      </c>
      <c r="U47" s="27">
        <f>'NG West Shocks'!BA18</f>
        <v>1.006</v>
      </c>
      <c r="V47" s="27">
        <f>'NG West Shocks'!BB18</f>
        <v>1.002</v>
      </c>
      <c r="W47" s="2">
        <f>'NG West Shocks'!BC18</f>
        <v>23</v>
      </c>
      <c r="X47" s="2">
        <f>'NG West Shocks'!BD18</f>
        <v>1.00265</v>
      </c>
      <c r="Y47" s="39">
        <f>'NG West Shocks'!BE18</f>
        <v>14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2:36" x14ac:dyDescent="0.2">
      <c r="B48" s="2">
        <f>'NG West Shocks'!AH19</f>
        <v>35</v>
      </c>
      <c r="C48" s="27">
        <f>'NG West Shocks'!AI19</f>
        <v>1</v>
      </c>
      <c r="D48" s="27">
        <f>'NG West Shocks'!AJ19</f>
        <v>1.0209999999999999</v>
      </c>
      <c r="E48" s="27">
        <f>'NG West Shocks'!AK19</f>
        <v>0.99299999999999999</v>
      </c>
      <c r="F48" s="27">
        <f>'NG West Shocks'!AL19</f>
        <v>0.999</v>
      </c>
      <c r="G48" s="27">
        <f>'NG West Shocks'!AM19</f>
        <v>1.002</v>
      </c>
      <c r="H48" s="27">
        <f>'NG West Shocks'!AN19</f>
        <v>1.0089999999999999</v>
      </c>
      <c r="I48" s="27">
        <f>'NG West Shocks'!AO19</f>
        <v>0.97499999999999998</v>
      </c>
      <c r="J48" s="27">
        <f>'NG West Shocks'!AP19</f>
        <v>1.0580000000000001</v>
      </c>
      <c r="K48" s="27">
        <f>'NG West Shocks'!AQ19</f>
        <v>0.97199999999999998</v>
      </c>
      <c r="L48" s="27">
        <f>'NG West Shocks'!AR19</f>
        <v>0.99299999999999999</v>
      </c>
      <c r="M48" s="27">
        <f>'NG West Shocks'!AS19</f>
        <v>0.997</v>
      </c>
      <c r="N48" s="27">
        <f>'NG West Shocks'!AT19</f>
        <v>1.0149999999999999</v>
      </c>
      <c r="O48" s="27">
        <f>'NG West Shocks'!AU19</f>
        <v>0.98199999999999998</v>
      </c>
      <c r="P48" s="27">
        <f>'NG West Shocks'!AV19</f>
        <v>1.0249999999999999</v>
      </c>
      <c r="Q48" s="27">
        <f>'NG West Shocks'!AW19</f>
        <v>1.036</v>
      </c>
      <c r="R48" s="27">
        <f>'NG West Shocks'!AX19</f>
        <v>0.97199999999999998</v>
      </c>
      <c r="S48" s="27">
        <f>'NG West Shocks'!AY19</f>
        <v>0.98799999999999999</v>
      </c>
      <c r="T48" s="27">
        <f>'NG West Shocks'!AZ19</f>
        <v>0.99399999999999999</v>
      </c>
      <c r="U48" s="27">
        <f>'NG West Shocks'!BA19</f>
        <v>1.034</v>
      </c>
      <c r="V48" s="27">
        <f>'NG West Shocks'!BB19</f>
        <v>0.98199999999999998</v>
      </c>
      <c r="W48" s="2">
        <f>'NG West Shocks'!BC19</f>
        <v>45</v>
      </c>
      <c r="X48" s="2">
        <f>'NG West Shocks'!BD19</f>
        <v>1.0023499999999999</v>
      </c>
      <c r="Y48" s="39">
        <f>'NG West Shocks'!BE19</f>
        <v>15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2:36" x14ac:dyDescent="0.2">
      <c r="B49" s="2">
        <f>'NG West Shocks'!AH20</f>
        <v>48</v>
      </c>
      <c r="C49" s="27">
        <f>'NG West Shocks'!AI20</f>
        <v>0.99299999999999999</v>
      </c>
      <c r="D49" s="27">
        <f>'NG West Shocks'!AJ20</f>
        <v>0.98299999999999998</v>
      </c>
      <c r="E49" s="27">
        <f>'NG West Shocks'!AK20</f>
        <v>0.98499999999999999</v>
      </c>
      <c r="F49" s="27">
        <f>'NG West Shocks'!AL20</f>
        <v>1.012</v>
      </c>
      <c r="G49" s="27">
        <f>'NG West Shocks'!AM20</f>
        <v>1.0189999999999999</v>
      </c>
      <c r="H49" s="27">
        <f>'NG West Shocks'!AN20</f>
        <v>1.0209999999999999</v>
      </c>
      <c r="I49" s="27">
        <f>'NG West Shocks'!AO20</f>
        <v>0.97399999999999998</v>
      </c>
      <c r="J49" s="27">
        <f>'NG West Shocks'!AP20</f>
        <v>1.018</v>
      </c>
      <c r="K49" s="27">
        <f>'NG West Shocks'!AQ20</f>
        <v>1.006</v>
      </c>
      <c r="L49" s="27">
        <f>'NG West Shocks'!AR20</f>
        <v>0.98499999999999999</v>
      </c>
      <c r="M49" s="27">
        <f>'NG West Shocks'!AS20</f>
        <v>1.0249999999999999</v>
      </c>
      <c r="N49" s="27">
        <f>'NG West Shocks'!AT20</f>
        <v>0.98599999999999999</v>
      </c>
      <c r="O49" s="27">
        <f>'NG West Shocks'!AU20</f>
        <v>1.004</v>
      </c>
      <c r="P49" s="27">
        <f>'NG West Shocks'!AV20</f>
        <v>1.0009999999999999</v>
      </c>
      <c r="Q49" s="27">
        <f>'NG West Shocks'!AW20</f>
        <v>0.98799999999999999</v>
      </c>
      <c r="R49" s="27">
        <f>'NG West Shocks'!AX20</f>
        <v>0.998</v>
      </c>
      <c r="S49" s="27">
        <f>'NG West Shocks'!AY20</f>
        <v>1.0269999999999999</v>
      </c>
      <c r="T49" s="27">
        <f>'NG West Shocks'!AZ20</f>
        <v>0.98399999999999999</v>
      </c>
      <c r="U49" s="27">
        <f>'NG West Shocks'!BA20</f>
        <v>0.999</v>
      </c>
      <c r="V49" s="27">
        <f>'NG West Shocks'!BB20</f>
        <v>1.032</v>
      </c>
      <c r="W49" s="2">
        <f>'NG West Shocks'!BC20</f>
        <v>3</v>
      </c>
      <c r="X49" s="2">
        <f>'NG West Shocks'!BD20</f>
        <v>1.002</v>
      </c>
      <c r="Y49" s="39">
        <f>'NG West Shocks'!BE20</f>
        <v>16</v>
      </c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2:36" x14ac:dyDescent="0.2">
      <c r="B50" s="2">
        <f>'NG West Shocks'!AH21</f>
        <v>42</v>
      </c>
      <c r="C50" s="27">
        <f>'NG West Shocks'!AI21</f>
        <v>0.98299999999999998</v>
      </c>
      <c r="D50" s="27">
        <f>'NG West Shocks'!AJ21</f>
        <v>0.98299999999999998</v>
      </c>
      <c r="E50" s="27">
        <f>'NG West Shocks'!AK21</f>
        <v>0.97599999999999998</v>
      </c>
      <c r="F50" s="27">
        <f>'NG West Shocks'!AL21</f>
        <v>1.008</v>
      </c>
      <c r="G50" s="27">
        <f>'NG West Shocks'!AM21</f>
        <v>0.97899999999999998</v>
      </c>
      <c r="H50" s="27">
        <f>'NG West Shocks'!AN21</f>
        <v>1.0029999999999999</v>
      </c>
      <c r="I50" s="27">
        <f>'NG West Shocks'!AO21</f>
        <v>1.0029999999999999</v>
      </c>
      <c r="J50" s="27">
        <f>'NG West Shocks'!AP21</f>
        <v>0.97599999999999998</v>
      </c>
      <c r="K50" s="27">
        <f>'NG West Shocks'!AQ21</f>
        <v>1.0389999999999999</v>
      </c>
      <c r="L50" s="27">
        <f>'NG West Shocks'!AR21</f>
        <v>1.006</v>
      </c>
      <c r="M50" s="27">
        <f>'NG West Shocks'!AS21</f>
        <v>1.0009999999999999</v>
      </c>
      <c r="N50" s="27">
        <f>'NG West Shocks'!AT21</f>
        <v>0.98299999999999998</v>
      </c>
      <c r="O50" s="27">
        <f>'NG West Shocks'!AU21</f>
        <v>0.97399999999999998</v>
      </c>
      <c r="P50" s="27">
        <f>'NG West Shocks'!AV21</f>
        <v>1.018</v>
      </c>
      <c r="Q50" s="27">
        <f>'NG West Shocks'!AW21</f>
        <v>1.006</v>
      </c>
      <c r="R50" s="27">
        <f>'NG West Shocks'!AX21</f>
        <v>1.01</v>
      </c>
      <c r="S50" s="27">
        <f>'NG West Shocks'!AY21</f>
        <v>1.022</v>
      </c>
      <c r="T50" s="27">
        <f>'NG West Shocks'!AZ21</f>
        <v>1.0209999999999999</v>
      </c>
      <c r="U50" s="27">
        <f>'NG West Shocks'!BA21</f>
        <v>1.04</v>
      </c>
      <c r="V50" s="27">
        <f>'NG West Shocks'!BB21</f>
        <v>0.997</v>
      </c>
      <c r="W50" s="2">
        <f>'NG West Shocks'!BC21</f>
        <v>29</v>
      </c>
      <c r="X50" s="2">
        <f>'NG West Shocks'!BD21</f>
        <v>1.0014000000000001</v>
      </c>
      <c r="Y50" s="39">
        <f>'NG West Shocks'!BE21</f>
        <v>17</v>
      </c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2:36" x14ac:dyDescent="0.2">
      <c r="B51" s="2">
        <f>'NG West Shocks'!AH22</f>
        <v>15</v>
      </c>
      <c r="C51" s="27">
        <f>'NG West Shocks'!AI22</f>
        <v>1.006</v>
      </c>
      <c r="D51" s="27">
        <f>'NG West Shocks'!AJ22</f>
        <v>0.997</v>
      </c>
      <c r="E51" s="27">
        <f>'NG West Shocks'!AK22</f>
        <v>0.998</v>
      </c>
      <c r="F51" s="27">
        <f>'NG West Shocks'!AL22</f>
        <v>0.98099999999999998</v>
      </c>
      <c r="G51" s="27">
        <f>'NG West Shocks'!AM22</f>
        <v>0.98399999999999999</v>
      </c>
      <c r="H51" s="27">
        <f>'NG West Shocks'!AN22</f>
        <v>0.98699999999999999</v>
      </c>
      <c r="I51" s="27">
        <f>'NG West Shocks'!AO22</f>
        <v>0.96899999999999997</v>
      </c>
      <c r="J51" s="27">
        <f>'NG West Shocks'!AP22</f>
        <v>0.99299999999999999</v>
      </c>
      <c r="K51" s="27">
        <f>'NG West Shocks'!AQ22</f>
        <v>0.99399999999999999</v>
      </c>
      <c r="L51" s="27">
        <f>'NG West Shocks'!AR22</f>
        <v>1.018</v>
      </c>
      <c r="M51" s="27">
        <f>'NG West Shocks'!AS22</f>
        <v>1.0329999999999999</v>
      </c>
      <c r="N51" s="27">
        <f>'NG West Shocks'!AT22</f>
        <v>0.98699999999999999</v>
      </c>
      <c r="O51" s="27">
        <f>'NG West Shocks'!AU22</f>
        <v>0.98399999999999999</v>
      </c>
      <c r="P51" s="27">
        <f>'NG West Shocks'!AV22</f>
        <v>0.98799999999999999</v>
      </c>
      <c r="Q51" s="27">
        <f>'NG West Shocks'!AW22</f>
        <v>1.0169999999999999</v>
      </c>
      <c r="R51" s="27">
        <f>'NG West Shocks'!AX22</f>
        <v>1.022</v>
      </c>
      <c r="S51" s="27">
        <f>'NG West Shocks'!AY22</f>
        <v>1.0249999999999999</v>
      </c>
      <c r="T51" s="27">
        <f>'NG West Shocks'!AZ22</f>
        <v>0.99</v>
      </c>
      <c r="U51" s="27">
        <f>'NG West Shocks'!BA22</f>
        <v>1.0069999999999999</v>
      </c>
      <c r="V51" s="27">
        <f>'NG West Shocks'!BB22</f>
        <v>1.0429999999999999</v>
      </c>
      <c r="W51" s="2">
        <f>'NG West Shocks'!BC22</f>
        <v>1</v>
      </c>
      <c r="X51" s="2">
        <f>'NG West Shocks'!BD22</f>
        <v>1.00115</v>
      </c>
      <c r="Y51" s="39">
        <f>'NG West Shocks'!BE22</f>
        <v>18</v>
      </c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2:36" x14ac:dyDescent="0.2">
      <c r="B52" s="2">
        <f>'NG West Shocks'!AH23</f>
        <v>18</v>
      </c>
      <c r="C52" s="27">
        <f>'NG West Shocks'!AI23</f>
        <v>1.0129999999999999</v>
      </c>
      <c r="D52" s="27">
        <f>'NG West Shocks'!AJ23</f>
        <v>0.96899999999999997</v>
      </c>
      <c r="E52" s="27">
        <f>'NG West Shocks'!AK23</f>
        <v>0.99299999999999999</v>
      </c>
      <c r="F52" s="27">
        <f>'NG West Shocks'!AL23</f>
        <v>1.002</v>
      </c>
      <c r="G52" s="27">
        <f>'NG West Shocks'!AM23</f>
        <v>1.0389999999999999</v>
      </c>
      <c r="H52" s="27">
        <f>'NG West Shocks'!AN23</f>
        <v>0.98199999999999998</v>
      </c>
      <c r="I52" s="27">
        <f>'NG West Shocks'!AO23</f>
        <v>0.995</v>
      </c>
      <c r="J52" s="27">
        <f>'NG West Shocks'!AP23</f>
        <v>1.004</v>
      </c>
      <c r="K52" s="27">
        <f>'NG West Shocks'!AQ23</f>
        <v>1.0209999999999999</v>
      </c>
      <c r="L52" s="27">
        <f>'NG West Shocks'!AR23</f>
        <v>1.006</v>
      </c>
      <c r="M52" s="27">
        <f>'NG West Shocks'!AS23</f>
        <v>0.98399999999999999</v>
      </c>
      <c r="N52" s="27">
        <f>'NG West Shocks'!AT23</f>
        <v>0.97899999999999998</v>
      </c>
      <c r="O52" s="27">
        <f>'NG West Shocks'!AU23</f>
        <v>0.95499999999999996</v>
      </c>
      <c r="P52" s="27">
        <f>'NG West Shocks'!AV23</f>
        <v>1.0029999999999999</v>
      </c>
      <c r="Q52" s="27">
        <f>'NG West Shocks'!AW23</f>
        <v>0.98799999999999999</v>
      </c>
      <c r="R52" s="27">
        <f>'NG West Shocks'!AX23</f>
        <v>0.998</v>
      </c>
      <c r="S52" s="27">
        <f>'NG West Shocks'!AY23</f>
        <v>1.048</v>
      </c>
      <c r="T52" s="27">
        <f>'NG West Shocks'!AZ23</f>
        <v>1.044</v>
      </c>
      <c r="U52" s="27">
        <f>'NG West Shocks'!BA23</f>
        <v>1.0049999999999999</v>
      </c>
      <c r="V52" s="27">
        <f>'NG West Shocks'!BB23</f>
        <v>0.995</v>
      </c>
      <c r="W52" s="2">
        <f>'NG West Shocks'!BC23</f>
        <v>32</v>
      </c>
      <c r="X52" s="2">
        <f>'NG West Shocks'!BD23</f>
        <v>1.00115</v>
      </c>
      <c r="Y52" s="39">
        <f>'NG West Shocks'!BE23</f>
        <v>18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2:36" x14ac:dyDescent="0.2">
      <c r="B53" s="2">
        <f>'NG West Shocks'!AH24</f>
        <v>31</v>
      </c>
      <c r="C53" s="27">
        <f>'NG West Shocks'!AI24</f>
        <v>0.98899999999999999</v>
      </c>
      <c r="D53" s="27">
        <f>'NG West Shocks'!AJ24</f>
        <v>1.022</v>
      </c>
      <c r="E53" s="27">
        <f>'NG West Shocks'!AK24</f>
        <v>1.006</v>
      </c>
      <c r="F53" s="27">
        <f>'NG West Shocks'!AL24</f>
        <v>0.99299999999999999</v>
      </c>
      <c r="G53" s="27">
        <f>'NG West Shocks'!AM24</f>
        <v>0.99199999999999999</v>
      </c>
      <c r="H53" s="27">
        <f>'NG West Shocks'!AN24</f>
        <v>1.0369999999999999</v>
      </c>
      <c r="I53" s="27">
        <f>'NG West Shocks'!AO24</f>
        <v>0.99299999999999999</v>
      </c>
      <c r="J53" s="27">
        <f>'NG West Shocks'!AP24</f>
        <v>1.046</v>
      </c>
      <c r="K53" s="27">
        <f>'NG West Shocks'!AQ24</f>
        <v>0.97299999999999998</v>
      </c>
      <c r="L53" s="27">
        <f>'NG West Shocks'!AR24</f>
        <v>0.97599999999999998</v>
      </c>
      <c r="M53" s="27">
        <f>'NG West Shocks'!AS24</f>
        <v>0.99099999999999999</v>
      </c>
      <c r="N53" s="27">
        <f>'NG West Shocks'!AT24</f>
        <v>0.998</v>
      </c>
      <c r="O53" s="27">
        <f>'NG West Shocks'!AU24</f>
        <v>1.0149999999999999</v>
      </c>
      <c r="P53" s="27">
        <f>'NG West Shocks'!AV24</f>
        <v>0.98899999999999999</v>
      </c>
      <c r="Q53" s="27">
        <f>'NG West Shocks'!AW24</f>
        <v>0.98599999999999999</v>
      </c>
      <c r="R53" s="27">
        <f>'NG West Shocks'!AX24</f>
        <v>1.0069999999999999</v>
      </c>
      <c r="S53" s="27">
        <f>'NG West Shocks'!AY24</f>
        <v>0.98099999999999998</v>
      </c>
      <c r="T53" s="27">
        <f>'NG West Shocks'!AZ24</f>
        <v>0.98599999999999999</v>
      </c>
      <c r="U53" s="27">
        <f>'NG West Shocks'!BA24</f>
        <v>1.0269999999999999</v>
      </c>
      <c r="V53" s="27">
        <f>'NG West Shocks'!BB24</f>
        <v>1.0129999999999999</v>
      </c>
      <c r="W53" s="2">
        <f>'NG West Shocks'!BC24</f>
        <v>9</v>
      </c>
      <c r="X53" s="2">
        <f>'NG West Shocks'!BD24</f>
        <v>1.0010000000000001</v>
      </c>
      <c r="Y53" s="39">
        <f>'NG West Shocks'!BE24</f>
        <v>20</v>
      </c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2:36" x14ac:dyDescent="0.2">
      <c r="B54" s="2">
        <f>'NG West Shocks'!AH25</f>
        <v>28</v>
      </c>
      <c r="C54" s="27">
        <f>'NG West Shocks'!AI25</f>
        <v>1.022</v>
      </c>
      <c r="D54" s="27">
        <f>'NG West Shocks'!AJ25</f>
        <v>0.998</v>
      </c>
      <c r="E54" s="27">
        <f>'NG West Shocks'!AK25</f>
        <v>0.97199999999999998</v>
      </c>
      <c r="F54" s="27">
        <f>'NG West Shocks'!AL25</f>
        <v>1.036</v>
      </c>
      <c r="G54" s="27">
        <f>'NG West Shocks'!AM25</f>
        <v>1.0069999999999999</v>
      </c>
      <c r="H54" s="27">
        <f>'NG West Shocks'!AN25</f>
        <v>1.0189999999999999</v>
      </c>
      <c r="I54" s="27">
        <f>'NG West Shocks'!AO25</f>
        <v>0.98299999999999998</v>
      </c>
      <c r="J54" s="27">
        <f>'NG West Shocks'!AP25</f>
        <v>0.98599999999999999</v>
      </c>
      <c r="K54" s="27">
        <f>'NG West Shocks'!AQ25</f>
        <v>0.97599999999999998</v>
      </c>
      <c r="L54" s="27">
        <f>'NG West Shocks'!AR25</f>
        <v>1.0369999999999999</v>
      </c>
      <c r="M54" s="27">
        <f>'NG West Shocks'!AS25</f>
        <v>1.0109999999999999</v>
      </c>
      <c r="N54" s="27">
        <f>'NG West Shocks'!AT25</f>
        <v>0.98799999999999999</v>
      </c>
      <c r="O54" s="27">
        <f>'NG West Shocks'!AU25</f>
        <v>1.0429999999999999</v>
      </c>
      <c r="P54" s="27">
        <f>'NG West Shocks'!AV25</f>
        <v>0.98799999999999999</v>
      </c>
      <c r="Q54" s="27">
        <f>'NG West Shocks'!AW25</f>
        <v>0.98</v>
      </c>
      <c r="R54" s="27">
        <f>'NG West Shocks'!AX25</f>
        <v>1.0029999999999999</v>
      </c>
      <c r="S54" s="27">
        <f>'NG West Shocks'!AY25</f>
        <v>0.98699999999999999</v>
      </c>
      <c r="T54" s="27">
        <f>'NG West Shocks'!AZ25</f>
        <v>0.98699999999999999</v>
      </c>
      <c r="U54" s="27">
        <f>'NG West Shocks'!BA25</f>
        <v>0.98799999999999999</v>
      </c>
      <c r="V54" s="27">
        <f>'NG West Shocks'!BB25</f>
        <v>1.008</v>
      </c>
      <c r="W54" s="2">
        <f>'NG West Shocks'!BC25</f>
        <v>14</v>
      </c>
      <c r="X54" s="2">
        <f>'NG West Shocks'!BD25</f>
        <v>1.0009499999999996</v>
      </c>
      <c r="Y54" s="39">
        <f>'NG West Shocks'!BE25</f>
        <v>21</v>
      </c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2:36" x14ac:dyDescent="0.2">
      <c r="B55" s="2">
        <f>'NG West Shocks'!AH26</f>
        <v>8</v>
      </c>
      <c r="C55" s="27">
        <f>'NG West Shocks'!AI26</f>
        <v>0.997</v>
      </c>
      <c r="D55" s="27">
        <f>'NG West Shocks'!AJ26</f>
        <v>1.01</v>
      </c>
      <c r="E55" s="27">
        <f>'NG West Shocks'!AK26</f>
        <v>1.0129999999999999</v>
      </c>
      <c r="F55" s="27">
        <f>'NG West Shocks'!AL26</f>
        <v>0.98099999999999998</v>
      </c>
      <c r="G55" s="27">
        <f>'NG West Shocks'!AM26</f>
        <v>1.0069999999999999</v>
      </c>
      <c r="H55" s="27">
        <f>'NG West Shocks'!AN26</f>
        <v>1.0349999999999999</v>
      </c>
      <c r="I55" s="27">
        <f>'NG West Shocks'!AO26</f>
        <v>0.96799999999999997</v>
      </c>
      <c r="J55" s="27">
        <f>'NG West Shocks'!AP26</f>
        <v>1.0169999999999999</v>
      </c>
      <c r="K55" s="27">
        <f>'NG West Shocks'!AQ26</f>
        <v>0.95799999999999996</v>
      </c>
      <c r="L55" s="27">
        <f>'NG West Shocks'!AR26</f>
        <v>0.98099999999999998</v>
      </c>
      <c r="M55" s="27">
        <f>'NG West Shocks'!AS26</f>
        <v>0.99399999999999999</v>
      </c>
      <c r="N55" s="27">
        <f>'NG West Shocks'!AT26</f>
        <v>0.97599999999999998</v>
      </c>
      <c r="O55" s="27">
        <f>'NG West Shocks'!AU26</f>
        <v>0.97099999999999997</v>
      </c>
      <c r="P55" s="27">
        <f>'NG West Shocks'!AV26</f>
        <v>1.0289999999999999</v>
      </c>
      <c r="Q55" s="27">
        <f>'NG West Shocks'!AW26</f>
        <v>1.0449999999999999</v>
      </c>
      <c r="R55" s="27">
        <f>'NG West Shocks'!AX26</f>
        <v>1.0089999999999999</v>
      </c>
      <c r="S55" s="27">
        <f>'NG West Shocks'!AY26</f>
        <v>0.96099999999999997</v>
      </c>
      <c r="T55" s="27">
        <f>'NG West Shocks'!AZ26</f>
        <v>1.0269999999999999</v>
      </c>
      <c r="U55" s="27">
        <f>'NG West Shocks'!BA26</f>
        <v>1.046</v>
      </c>
      <c r="V55" s="27">
        <f>'NG West Shocks'!BB26</f>
        <v>0.99</v>
      </c>
      <c r="W55" s="2">
        <f>'NG West Shocks'!BC26</f>
        <v>35</v>
      </c>
      <c r="X55" s="2">
        <f>'NG West Shocks'!BD26</f>
        <v>1.00075</v>
      </c>
      <c r="Y55" s="39">
        <f>'NG West Shocks'!BE26</f>
        <v>22</v>
      </c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2:36" x14ac:dyDescent="0.2">
      <c r="B56" s="2">
        <f>'NG West Shocks'!AH27</f>
        <v>7</v>
      </c>
      <c r="C56" s="27">
        <f>'NG West Shocks'!AI27</f>
        <v>1.0149999999999999</v>
      </c>
      <c r="D56" s="27">
        <f>'NG West Shocks'!AJ27</f>
        <v>0.99</v>
      </c>
      <c r="E56" s="27">
        <f>'NG West Shocks'!AK27</f>
        <v>0.98799999999999999</v>
      </c>
      <c r="F56" s="27">
        <f>'NG West Shocks'!AL27</f>
        <v>1.016</v>
      </c>
      <c r="G56" s="27">
        <f>'NG West Shocks'!AM27</f>
        <v>0.98799999999999999</v>
      </c>
      <c r="H56" s="27">
        <f>'NG West Shocks'!AN27</f>
        <v>0.96899999999999997</v>
      </c>
      <c r="I56" s="27">
        <f>'NG West Shocks'!AO27</f>
        <v>1.0429999999999999</v>
      </c>
      <c r="J56" s="27">
        <f>'NG West Shocks'!AP27</f>
        <v>0.98899999999999999</v>
      </c>
      <c r="K56" s="27">
        <f>'NG West Shocks'!AQ27</f>
        <v>1.046</v>
      </c>
      <c r="L56" s="27">
        <f>'NG West Shocks'!AR27</f>
        <v>1.0189999999999999</v>
      </c>
      <c r="M56" s="27">
        <f>'NG West Shocks'!AS27</f>
        <v>0.999</v>
      </c>
      <c r="N56" s="27">
        <f>'NG West Shocks'!AT27</f>
        <v>1.0209999999999999</v>
      </c>
      <c r="O56" s="27">
        <f>'NG West Shocks'!AU27</f>
        <v>1.034</v>
      </c>
      <c r="P56" s="27">
        <f>'NG West Shocks'!AV27</f>
        <v>0.97099999999999997</v>
      </c>
      <c r="Q56" s="27">
        <f>'NG West Shocks'!AW27</f>
        <v>0.95899999999999996</v>
      </c>
      <c r="R56" s="27">
        <f>'NG West Shocks'!AX27</f>
        <v>0.996</v>
      </c>
      <c r="S56" s="27">
        <f>'NG West Shocks'!AY27</f>
        <v>1.038</v>
      </c>
      <c r="T56" s="27">
        <f>'NG West Shocks'!AZ27</f>
        <v>0.97699999999999998</v>
      </c>
      <c r="U56" s="27">
        <f>'NG West Shocks'!BA27</f>
        <v>0.95199999999999996</v>
      </c>
      <c r="V56" s="27">
        <f>'NG West Shocks'!BB27</f>
        <v>1.0029999999999999</v>
      </c>
      <c r="W56" s="2">
        <f>'NG West Shocks'!BC27</f>
        <v>21</v>
      </c>
      <c r="X56" s="2">
        <f>'NG West Shocks'!BD27</f>
        <v>1.0006500000000003</v>
      </c>
      <c r="Y56" s="39">
        <f>'NG West Shocks'!BE27</f>
        <v>23</v>
      </c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2:36" x14ac:dyDescent="0.2">
      <c r="B57" s="2">
        <f>'NG West Shocks'!AH28</f>
        <v>38</v>
      </c>
      <c r="C57" s="27">
        <f>'NG West Shocks'!AI28</f>
        <v>0.95399999999999996</v>
      </c>
      <c r="D57" s="27">
        <f>'NG West Shocks'!AJ28</f>
        <v>1.004</v>
      </c>
      <c r="E57" s="27">
        <f>'NG West Shocks'!AK28</f>
        <v>0.99</v>
      </c>
      <c r="F57" s="27">
        <f>'NG West Shocks'!AL28</f>
        <v>0.998</v>
      </c>
      <c r="G57" s="27">
        <f>'NG West Shocks'!AM28</f>
        <v>0.96599999999999997</v>
      </c>
      <c r="H57" s="27">
        <f>'NG West Shocks'!AN28</f>
        <v>1.0229999999999999</v>
      </c>
      <c r="I57" s="27">
        <f>'NG West Shocks'!AO28</f>
        <v>1.008</v>
      </c>
      <c r="J57" s="27">
        <f>'NG West Shocks'!AP28</f>
        <v>1.032</v>
      </c>
      <c r="K57" s="27">
        <f>'NG West Shocks'!AQ28</f>
        <v>1.0409999999999999</v>
      </c>
      <c r="L57" s="27">
        <f>'NG West Shocks'!AR28</f>
        <v>0.99399999999999999</v>
      </c>
      <c r="M57" s="27">
        <f>'NG West Shocks'!AS28</f>
        <v>0.98699999999999999</v>
      </c>
      <c r="N57" s="27">
        <f>'NG West Shocks'!AT28</f>
        <v>1.012</v>
      </c>
      <c r="O57" s="27">
        <f>'NG West Shocks'!AU28</f>
        <v>0.98699999999999999</v>
      </c>
      <c r="P57" s="27">
        <f>'NG West Shocks'!AV28</f>
        <v>0.999</v>
      </c>
      <c r="Q57" s="27">
        <f>'NG West Shocks'!AW28</f>
        <v>1.0309999999999999</v>
      </c>
      <c r="R57" s="27">
        <f>'NG West Shocks'!AX28</f>
        <v>0.98499999999999999</v>
      </c>
      <c r="S57" s="27">
        <f>'NG West Shocks'!AY28</f>
        <v>0.99099999999999999</v>
      </c>
      <c r="T57" s="27">
        <f>'NG West Shocks'!AZ28</f>
        <v>1.01</v>
      </c>
      <c r="U57" s="27">
        <f>'NG West Shocks'!BA28</f>
        <v>0.998</v>
      </c>
      <c r="V57" s="27">
        <f>'NG West Shocks'!BB28</f>
        <v>0.99399999999999999</v>
      </c>
      <c r="W57" s="2">
        <f>'NG West Shocks'!BC28</f>
        <v>33</v>
      </c>
      <c r="X57" s="2">
        <f>'NG West Shocks'!BD28</f>
        <v>1.0002000000000002</v>
      </c>
      <c r="Y57" s="39">
        <f>'NG West Shocks'!BE28</f>
        <v>24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2:36" x14ac:dyDescent="0.2">
      <c r="B58" s="2">
        <f>'NG West Shocks'!AH29</f>
        <v>10</v>
      </c>
      <c r="C58" s="27">
        <f>'NG West Shocks'!AI29</f>
        <v>0.98899999999999999</v>
      </c>
      <c r="D58" s="27">
        <f>'NG West Shocks'!AJ29</f>
        <v>1.018</v>
      </c>
      <c r="E58" s="27">
        <f>'NG West Shocks'!AK29</f>
        <v>0.97799999999999998</v>
      </c>
      <c r="F58" s="27">
        <f>'NG West Shocks'!AL29</f>
        <v>0.97699999999999998</v>
      </c>
      <c r="G58" s="27">
        <f>'NG West Shocks'!AM29</f>
        <v>1.0449999999999999</v>
      </c>
      <c r="H58" s="27">
        <f>'NG West Shocks'!AN29</f>
        <v>0.98</v>
      </c>
      <c r="I58" s="27">
        <f>'NG West Shocks'!AO29</f>
        <v>1.0149999999999999</v>
      </c>
      <c r="J58" s="27">
        <f>'NG West Shocks'!AP29</f>
        <v>1.0129999999999999</v>
      </c>
      <c r="K58" s="27">
        <f>'NG West Shocks'!AQ29</f>
        <v>0.96099999999999997</v>
      </c>
      <c r="L58" s="27">
        <f>'NG West Shocks'!AR29</f>
        <v>0.98199999999999998</v>
      </c>
      <c r="M58" s="27">
        <f>'NG West Shocks'!AS29</f>
        <v>0.96799999999999997</v>
      </c>
      <c r="N58" s="27">
        <f>'NG West Shocks'!AT29</f>
        <v>1.0429999999999999</v>
      </c>
      <c r="O58" s="27">
        <f>'NG West Shocks'!AU29</f>
        <v>0.98899999999999999</v>
      </c>
      <c r="P58" s="27">
        <f>'NG West Shocks'!AV29</f>
        <v>1.0409999999999999</v>
      </c>
      <c r="Q58" s="27">
        <f>'NG West Shocks'!AW29</f>
        <v>0.97599999999999998</v>
      </c>
      <c r="R58" s="27">
        <f>'NG West Shocks'!AX29</f>
        <v>1.016</v>
      </c>
      <c r="S58" s="27">
        <f>'NG West Shocks'!AY29</f>
        <v>1.024</v>
      </c>
      <c r="T58" s="27">
        <f>'NG West Shocks'!AZ29</f>
        <v>0.97</v>
      </c>
      <c r="U58" s="27">
        <f>'NG West Shocks'!BA29</f>
        <v>1.004</v>
      </c>
      <c r="V58" s="27">
        <f>'NG West Shocks'!BB29</f>
        <v>1.012</v>
      </c>
      <c r="W58" s="2">
        <f>'NG West Shocks'!BC29</f>
        <v>12</v>
      </c>
      <c r="X58" s="2">
        <f>'NG West Shocks'!BD29</f>
        <v>1.0000500000000001</v>
      </c>
      <c r="Y58" s="39">
        <f>'NG West Shocks'!BE29</f>
        <v>25</v>
      </c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2:36" x14ac:dyDescent="0.2">
      <c r="B59" s="2">
        <f>'NG West Shocks'!AH30</f>
        <v>46</v>
      </c>
      <c r="C59" s="27">
        <f>'NG West Shocks'!AI30</f>
        <v>1.018</v>
      </c>
      <c r="D59" s="27">
        <f>'NG West Shocks'!AJ30</f>
        <v>1.006</v>
      </c>
      <c r="E59" s="27">
        <f>'NG West Shocks'!AK30</f>
        <v>0.98099999999999998</v>
      </c>
      <c r="F59" s="27">
        <f>'NG West Shocks'!AL30</f>
        <v>0.98699999999999999</v>
      </c>
      <c r="G59" s="27">
        <f>'NG West Shocks'!AM30</f>
        <v>0.97199999999999998</v>
      </c>
      <c r="H59" s="27">
        <f>'NG West Shocks'!AN30</f>
        <v>1.02</v>
      </c>
      <c r="I59" s="27">
        <f>'NG West Shocks'!AO30</f>
        <v>1.01</v>
      </c>
      <c r="J59" s="27">
        <f>'NG West Shocks'!AP30</f>
        <v>1.004</v>
      </c>
      <c r="K59" s="27">
        <f>'NG West Shocks'!AQ30</f>
        <v>1.0369999999999999</v>
      </c>
      <c r="L59" s="27">
        <f>'NG West Shocks'!AR30</f>
        <v>0.98</v>
      </c>
      <c r="M59" s="27">
        <f>'NG West Shocks'!AS30</f>
        <v>0.96599999999999997</v>
      </c>
      <c r="N59" s="27">
        <f>'NG West Shocks'!AT30</f>
        <v>0.96499999999999997</v>
      </c>
      <c r="O59" s="27">
        <f>'NG West Shocks'!AU30</f>
        <v>1.0169999999999999</v>
      </c>
      <c r="P59" s="27">
        <f>'NG West Shocks'!AV30</f>
        <v>0.995</v>
      </c>
      <c r="Q59" s="27">
        <f>'NG West Shocks'!AW30</f>
        <v>0.97599999999999998</v>
      </c>
      <c r="R59" s="27">
        <f>'NG West Shocks'!AX30</f>
        <v>0.98899999999999999</v>
      </c>
      <c r="S59" s="27">
        <f>'NG West Shocks'!AY30</f>
        <v>1.02</v>
      </c>
      <c r="T59" s="27">
        <f>'NG West Shocks'!AZ30</f>
        <v>1.052</v>
      </c>
      <c r="U59" s="27">
        <f>'NG West Shocks'!BA30</f>
        <v>1.002</v>
      </c>
      <c r="V59" s="27">
        <f>'NG West Shocks'!BB30</f>
        <v>1.0009999999999999</v>
      </c>
      <c r="W59" s="2">
        <f>'NG West Shocks'!BC30</f>
        <v>25</v>
      </c>
      <c r="X59" s="2">
        <f>'NG West Shocks'!BD30</f>
        <v>0.9998999999999999</v>
      </c>
      <c r="Y59" s="39">
        <f>'NG West Shocks'!BE30</f>
        <v>26</v>
      </c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2:36" x14ac:dyDescent="0.2">
      <c r="B60" s="2">
        <f>'NG West Shocks'!AH31</f>
        <v>45</v>
      </c>
      <c r="C60" s="27">
        <f>'NG West Shocks'!AI31</f>
        <v>0.98299999999999998</v>
      </c>
      <c r="D60" s="27">
        <f>'NG West Shocks'!AJ31</f>
        <v>0.99299999999999999</v>
      </c>
      <c r="E60" s="27">
        <f>'NG West Shocks'!AK31</f>
        <v>1.0129999999999999</v>
      </c>
      <c r="F60" s="27">
        <f>'NG West Shocks'!AL31</f>
        <v>1.016</v>
      </c>
      <c r="G60" s="27">
        <f>'NG West Shocks'!AM31</f>
        <v>1.03</v>
      </c>
      <c r="H60" s="27">
        <f>'NG West Shocks'!AN31</f>
        <v>0.97699999999999998</v>
      </c>
      <c r="I60" s="27">
        <f>'NG West Shocks'!AO31</f>
        <v>0.998</v>
      </c>
      <c r="J60" s="27">
        <f>'NG West Shocks'!AP31</f>
        <v>0.995</v>
      </c>
      <c r="K60" s="27">
        <f>'NG West Shocks'!AQ31</f>
        <v>0.97</v>
      </c>
      <c r="L60" s="27">
        <f>'NG West Shocks'!AR31</f>
        <v>1.0189999999999999</v>
      </c>
      <c r="M60" s="27">
        <f>'NG West Shocks'!AS31</f>
        <v>1.0349999999999999</v>
      </c>
      <c r="N60" s="27">
        <f>'NG West Shocks'!AT31</f>
        <v>1.0289999999999999</v>
      </c>
      <c r="O60" s="27">
        <f>'NG West Shocks'!AU31</f>
        <v>0.98099999999999998</v>
      </c>
      <c r="P60" s="27">
        <f>'NG West Shocks'!AV31</f>
        <v>1.0029999999999999</v>
      </c>
      <c r="Q60" s="27">
        <f>'NG West Shocks'!AW31</f>
        <v>1.02</v>
      </c>
      <c r="R60" s="27">
        <f>'NG West Shocks'!AX31</f>
        <v>1.0049999999999999</v>
      </c>
      <c r="S60" s="27">
        <f>'NG West Shocks'!AY31</f>
        <v>0.97299999999999998</v>
      </c>
      <c r="T60" s="27">
        <f>'NG West Shocks'!AZ31</f>
        <v>0.94699999999999995</v>
      </c>
      <c r="U60" s="27">
        <f>'NG West Shocks'!BA31</f>
        <v>0.999</v>
      </c>
      <c r="V60" s="27">
        <f>'NG West Shocks'!BB31</f>
        <v>0.998</v>
      </c>
      <c r="W60" s="2">
        <f>'NG West Shocks'!BC31</f>
        <v>28</v>
      </c>
      <c r="X60" s="2">
        <f>'NG West Shocks'!BD31</f>
        <v>0.99919999999999987</v>
      </c>
      <c r="Y60" s="39">
        <f>'NG West Shocks'!BE31</f>
        <v>27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2:36" x14ac:dyDescent="0.2">
      <c r="B61" s="2">
        <f>'NG West Shocks'!AH32</f>
        <v>9</v>
      </c>
      <c r="C61" s="27">
        <f>'NG West Shocks'!AI32</f>
        <v>1.0049999999999999</v>
      </c>
      <c r="D61" s="27">
        <f>'NG West Shocks'!AJ32</f>
        <v>0.97899999999999998</v>
      </c>
      <c r="E61" s="27">
        <f>'NG West Shocks'!AK32</f>
        <v>1.022</v>
      </c>
      <c r="F61" s="27">
        <f>'NG West Shocks'!AL32</f>
        <v>1.028</v>
      </c>
      <c r="G61" s="27">
        <f>'NG West Shocks'!AM32</f>
        <v>0.95899999999999996</v>
      </c>
      <c r="H61" s="27">
        <f>'NG West Shocks'!AN32</f>
        <v>1.022</v>
      </c>
      <c r="I61" s="27">
        <f>'NG West Shocks'!AO32</f>
        <v>0.97699999999999998</v>
      </c>
      <c r="J61" s="27">
        <f>'NG West Shocks'!AP32</f>
        <v>0.98699999999999999</v>
      </c>
      <c r="K61" s="27">
        <f>'NG West Shocks'!AQ32</f>
        <v>1.0369999999999999</v>
      </c>
      <c r="L61" s="27">
        <f>'NG West Shocks'!AR32</f>
        <v>1.0169999999999999</v>
      </c>
      <c r="M61" s="27">
        <f>'NG West Shocks'!AS32</f>
        <v>1.0329999999999999</v>
      </c>
      <c r="N61" s="27">
        <f>'NG West Shocks'!AT32</f>
        <v>0.95499999999999996</v>
      </c>
      <c r="O61" s="27">
        <f>'NG West Shocks'!AU32</f>
        <v>1.01</v>
      </c>
      <c r="P61" s="27">
        <f>'NG West Shocks'!AV32</f>
        <v>0.96</v>
      </c>
      <c r="Q61" s="27">
        <f>'NG West Shocks'!AW32</f>
        <v>1.03</v>
      </c>
      <c r="R61" s="27">
        <f>'NG West Shocks'!AX32</f>
        <v>0.98</v>
      </c>
      <c r="S61" s="27">
        <f>'NG West Shocks'!AY32</f>
        <v>0.97699999999999998</v>
      </c>
      <c r="T61" s="27">
        <f>'NG West Shocks'!AZ32</f>
        <v>1.028</v>
      </c>
      <c r="U61" s="27">
        <f>'NG West Shocks'!BA32</f>
        <v>0.99299999999999999</v>
      </c>
      <c r="V61" s="27">
        <f>'NG West Shocks'!BB32</f>
        <v>0.98399999999999999</v>
      </c>
      <c r="W61" s="2">
        <f>'NG West Shocks'!BC32</f>
        <v>43</v>
      </c>
      <c r="X61" s="2">
        <f>'NG West Shocks'!BD32</f>
        <v>0.99914999999999987</v>
      </c>
      <c r="Y61" s="39">
        <f>'NG West Shocks'!BE32</f>
        <v>28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2:36" x14ac:dyDescent="0.2">
      <c r="B62" s="2">
        <f>'NG West Shocks'!AH33</f>
        <v>27</v>
      </c>
      <c r="C62" s="27">
        <f>'NG West Shocks'!AI33</f>
        <v>0.97899999999999998</v>
      </c>
      <c r="D62" s="27">
        <f>'NG West Shocks'!AJ33</f>
        <v>0.998</v>
      </c>
      <c r="E62" s="27">
        <f>'NG West Shocks'!AK33</f>
        <v>1.0289999999999999</v>
      </c>
      <c r="F62" s="27">
        <f>'NG West Shocks'!AL33</f>
        <v>0.96599999999999997</v>
      </c>
      <c r="G62" s="27">
        <f>'NG West Shocks'!AM33</f>
        <v>1</v>
      </c>
      <c r="H62" s="27">
        <f>'NG West Shocks'!AN33</f>
        <v>0.99199999999999999</v>
      </c>
      <c r="I62" s="27">
        <f>'NG West Shocks'!AO33</f>
        <v>1.018</v>
      </c>
      <c r="J62" s="27">
        <f>'NG West Shocks'!AP33</f>
        <v>1.0109999999999999</v>
      </c>
      <c r="K62" s="27">
        <f>'NG West Shocks'!AQ33</f>
        <v>1.0249999999999999</v>
      </c>
      <c r="L62" s="27">
        <f>'NG West Shocks'!AR33</f>
        <v>0.96199999999999997</v>
      </c>
      <c r="M62" s="27">
        <f>'NG West Shocks'!AS33</f>
        <v>0.98899999999999999</v>
      </c>
      <c r="N62" s="27">
        <f>'NG West Shocks'!AT33</f>
        <v>1.0089999999999999</v>
      </c>
      <c r="O62" s="27">
        <f>'NG West Shocks'!AU33</f>
        <v>0.95899999999999996</v>
      </c>
      <c r="P62" s="27">
        <f>'NG West Shocks'!AV33</f>
        <v>1.008</v>
      </c>
      <c r="Q62" s="27">
        <f>'NG West Shocks'!AW33</f>
        <v>1.0169999999999999</v>
      </c>
      <c r="R62" s="27">
        <f>'NG West Shocks'!AX33</f>
        <v>1</v>
      </c>
      <c r="S62" s="27">
        <f>'NG West Shocks'!AY33</f>
        <v>1.0109999999999999</v>
      </c>
      <c r="T62" s="27">
        <f>'NG West Shocks'!AZ33</f>
        <v>1.0089999999999999</v>
      </c>
      <c r="U62" s="27">
        <f>'NG West Shocks'!BA33</f>
        <v>1.0109999999999999</v>
      </c>
      <c r="V62" s="27">
        <f>'NG West Shocks'!BB33</f>
        <v>0.98899999999999999</v>
      </c>
      <c r="W62" s="2">
        <f>'NG West Shocks'!BC33</f>
        <v>36</v>
      </c>
      <c r="X62" s="2">
        <f>'NG West Shocks'!BD33</f>
        <v>0.99909999999999999</v>
      </c>
      <c r="Y62" s="39">
        <f>'NG West Shocks'!BE33</f>
        <v>29</v>
      </c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2:36" x14ac:dyDescent="0.2">
      <c r="B63" s="2">
        <f>'NG West Shocks'!AH34</f>
        <v>5</v>
      </c>
      <c r="C63" s="27">
        <f>'NG West Shocks'!AI34</f>
        <v>1.014</v>
      </c>
      <c r="D63" s="27">
        <f>'NG West Shocks'!AJ34</f>
        <v>1.0029999999999999</v>
      </c>
      <c r="E63" s="27">
        <f>'NG West Shocks'!AK34</f>
        <v>1.004</v>
      </c>
      <c r="F63" s="27">
        <f>'NG West Shocks'!AL34</f>
        <v>1.0209999999999999</v>
      </c>
      <c r="G63" s="27">
        <f>'NG West Shocks'!AM34</f>
        <v>1.0049999999999999</v>
      </c>
      <c r="H63" s="27">
        <f>'NG West Shocks'!AN34</f>
        <v>0.99299999999999999</v>
      </c>
      <c r="I63" s="27">
        <f>'NG West Shocks'!AO34</f>
        <v>1.01</v>
      </c>
      <c r="J63" s="27">
        <f>'NG West Shocks'!AP34</f>
        <v>0.96499999999999997</v>
      </c>
      <c r="K63" s="27">
        <f>'NG West Shocks'!AQ34</f>
        <v>0.995</v>
      </c>
      <c r="L63" s="27">
        <f>'NG West Shocks'!AR34</f>
        <v>1.0329999999999999</v>
      </c>
      <c r="M63" s="27">
        <f>'NG West Shocks'!AS34</f>
        <v>1.018</v>
      </c>
      <c r="N63" s="27">
        <f>'NG West Shocks'!AT34</f>
        <v>0.97599999999999998</v>
      </c>
      <c r="O63" s="27">
        <f>'NG West Shocks'!AU34</f>
        <v>1.012</v>
      </c>
      <c r="P63" s="27">
        <f>'NG West Shocks'!AV34</f>
        <v>0.96599999999999997</v>
      </c>
      <c r="Q63" s="27">
        <f>'NG West Shocks'!AW34</f>
        <v>0.96399999999999997</v>
      </c>
      <c r="R63" s="27">
        <f>'NG West Shocks'!AX34</f>
        <v>0.98599999999999999</v>
      </c>
      <c r="S63" s="27">
        <f>'NG West Shocks'!AY34</f>
        <v>1.0029999999999999</v>
      </c>
      <c r="T63" s="27">
        <f>'NG West Shocks'!AZ34</f>
        <v>1.008</v>
      </c>
      <c r="U63" s="27">
        <f>'NG West Shocks'!BA34</f>
        <v>0.998</v>
      </c>
      <c r="V63" s="27">
        <f>'NG West Shocks'!BB34</f>
        <v>0.997</v>
      </c>
      <c r="W63" s="2">
        <f>'NG West Shocks'!BC34</f>
        <v>29</v>
      </c>
      <c r="X63" s="2">
        <f>'NG West Shocks'!BD34</f>
        <v>0.99855000000000005</v>
      </c>
      <c r="Y63" s="39">
        <f>'NG West Shocks'!BE34</f>
        <v>30</v>
      </c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2:36" x14ac:dyDescent="0.2">
      <c r="B64" s="2">
        <f>'NG West Shocks'!AH35</f>
        <v>41</v>
      </c>
      <c r="C64" s="27">
        <f>'NG West Shocks'!AI35</f>
        <v>1.0149999999999999</v>
      </c>
      <c r="D64" s="27">
        <f>'NG West Shocks'!AJ35</f>
        <v>1.016</v>
      </c>
      <c r="E64" s="27">
        <f>'NG West Shocks'!AK35</f>
        <v>1.0249999999999999</v>
      </c>
      <c r="F64" s="27">
        <f>'NG West Shocks'!AL35</f>
        <v>1.002</v>
      </c>
      <c r="G64" s="27">
        <f>'NG West Shocks'!AM35</f>
        <v>1.0129999999999999</v>
      </c>
      <c r="H64" s="27">
        <f>'NG West Shocks'!AN35</f>
        <v>0.995</v>
      </c>
      <c r="I64" s="27">
        <f>'NG West Shocks'!AO35</f>
        <v>0.995</v>
      </c>
      <c r="J64" s="27">
        <f>'NG West Shocks'!AP35</f>
        <v>1.022</v>
      </c>
      <c r="K64" s="27">
        <f>'NG West Shocks'!AQ35</f>
        <v>0.96</v>
      </c>
      <c r="L64" s="27">
        <f>'NG West Shocks'!AR35</f>
        <v>0.99199999999999999</v>
      </c>
      <c r="M64" s="27">
        <f>'NG West Shocks'!AS35</f>
        <v>0.997</v>
      </c>
      <c r="N64" s="27">
        <f>'NG West Shocks'!AT35</f>
        <v>1.014</v>
      </c>
      <c r="O64" s="27">
        <f>'NG West Shocks'!AU35</f>
        <v>1.0309999999999999</v>
      </c>
      <c r="P64" s="27">
        <f>'NG West Shocks'!AV35</f>
        <v>0.98699999999999999</v>
      </c>
      <c r="Q64" s="27">
        <f>'NG West Shocks'!AW35</f>
        <v>0.99099999999999999</v>
      </c>
      <c r="R64" s="27">
        <f>'NG West Shocks'!AX35</f>
        <v>0.99199999999999999</v>
      </c>
      <c r="S64" s="27">
        <f>'NG West Shocks'!AY35</f>
        <v>0.97599999999999998</v>
      </c>
      <c r="T64" s="27">
        <f>'NG West Shocks'!AZ35</f>
        <v>0.97699999999999998</v>
      </c>
      <c r="U64" s="27">
        <f>'NG West Shocks'!BA35</f>
        <v>0.96299999999999997</v>
      </c>
      <c r="V64" s="27">
        <f>'NG West Shocks'!BB35</f>
        <v>1.0029999999999999</v>
      </c>
      <c r="W64" s="2">
        <f>'NG West Shocks'!BC35</f>
        <v>21</v>
      </c>
      <c r="X64" s="2">
        <f>'NG West Shocks'!BD35</f>
        <v>0.99830000000000008</v>
      </c>
      <c r="Y64" s="39">
        <f>'NG West Shocks'!BE35</f>
        <v>31</v>
      </c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2:36" x14ac:dyDescent="0.2">
      <c r="B65" s="2">
        <f>'NG West Shocks'!AH36</f>
        <v>37</v>
      </c>
      <c r="C65" s="27">
        <f>'NG West Shocks'!AI36</f>
        <v>1.044</v>
      </c>
      <c r="D65" s="27">
        <f>'NG West Shocks'!AJ36</f>
        <v>0.99199999999999999</v>
      </c>
      <c r="E65" s="27">
        <f>'NG West Shocks'!AK36</f>
        <v>1.01</v>
      </c>
      <c r="F65" s="27">
        <f>'NG West Shocks'!AL36</f>
        <v>1.0069999999999999</v>
      </c>
      <c r="G65" s="27">
        <f>'NG West Shocks'!AM36</f>
        <v>1.0309999999999999</v>
      </c>
      <c r="H65" s="27">
        <f>'NG West Shocks'!AN36</f>
        <v>0.97599999999999998</v>
      </c>
      <c r="I65" s="27">
        <f>'NG West Shocks'!AO36</f>
        <v>0.99</v>
      </c>
      <c r="J65" s="27">
        <f>'NG West Shocks'!AP36</f>
        <v>0.96699999999999997</v>
      </c>
      <c r="K65" s="27">
        <f>'NG West Shocks'!AQ36</f>
        <v>0.95499999999999996</v>
      </c>
      <c r="L65" s="27">
        <f>'NG West Shocks'!AR36</f>
        <v>1.0069999999999999</v>
      </c>
      <c r="M65" s="27">
        <f>'NG West Shocks'!AS36</f>
        <v>1.0109999999999999</v>
      </c>
      <c r="N65" s="27">
        <f>'NG West Shocks'!AT36</f>
        <v>0.98899999999999999</v>
      </c>
      <c r="O65" s="27">
        <f>'NG West Shocks'!AU36</f>
        <v>1.008</v>
      </c>
      <c r="P65" s="27">
        <f>'NG West Shocks'!AV36</f>
        <v>1</v>
      </c>
      <c r="Q65" s="27">
        <f>'NG West Shocks'!AW36</f>
        <v>0.97099999999999997</v>
      </c>
      <c r="R65" s="27">
        <f>'NG West Shocks'!AX36</f>
        <v>1.01</v>
      </c>
      <c r="S65" s="27">
        <f>'NG West Shocks'!AY36</f>
        <v>1.004</v>
      </c>
      <c r="T65" s="27">
        <f>'NG West Shocks'!AZ36</f>
        <v>0.98499999999999999</v>
      </c>
      <c r="U65" s="27">
        <f>'NG West Shocks'!BA36</f>
        <v>1.0029999999999999</v>
      </c>
      <c r="V65" s="27">
        <f>'NG West Shocks'!BB36</f>
        <v>1.0049999999999999</v>
      </c>
      <c r="W65" s="2">
        <f>'NG West Shocks'!BC36</f>
        <v>16</v>
      </c>
      <c r="X65" s="2">
        <f>'NG West Shocks'!BD36</f>
        <v>0.99824999999999986</v>
      </c>
      <c r="Y65" s="39">
        <f>'NG West Shocks'!BE36</f>
        <v>32</v>
      </c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2:36" x14ac:dyDescent="0.2">
      <c r="B66" s="2">
        <f>'NG West Shocks'!AH37</f>
        <v>32</v>
      </c>
      <c r="C66" s="27">
        <f>'NG West Shocks'!AI37</f>
        <v>1.0109999999999999</v>
      </c>
      <c r="D66" s="27">
        <f>'NG West Shocks'!AJ37</f>
        <v>0.98899999999999999</v>
      </c>
      <c r="E66" s="27">
        <f>'NG West Shocks'!AK37</f>
        <v>0.99199999999999999</v>
      </c>
      <c r="F66" s="27">
        <f>'NG West Shocks'!AL37</f>
        <v>1.0049999999999999</v>
      </c>
      <c r="G66" s="27">
        <f>'NG West Shocks'!AM37</f>
        <v>1.0049999999999999</v>
      </c>
      <c r="H66" s="27">
        <f>'NG West Shocks'!AN37</f>
        <v>0.96</v>
      </c>
      <c r="I66" s="27">
        <f>'NG West Shocks'!AO37</f>
        <v>1.004</v>
      </c>
      <c r="J66" s="27">
        <f>'NG West Shocks'!AP37</f>
        <v>0.95699999999999996</v>
      </c>
      <c r="K66" s="27">
        <f>'NG West Shocks'!AQ37</f>
        <v>1.0269999999999999</v>
      </c>
      <c r="L66" s="27">
        <f>'NG West Shocks'!AR37</f>
        <v>1.02</v>
      </c>
      <c r="M66" s="27">
        <f>'NG West Shocks'!AS37</f>
        <v>1.004</v>
      </c>
      <c r="N66" s="27">
        <f>'NG West Shocks'!AT37</f>
        <v>1.002</v>
      </c>
      <c r="O66" s="27">
        <f>'NG West Shocks'!AU37</f>
        <v>0.98399999999999999</v>
      </c>
      <c r="P66" s="27">
        <f>'NG West Shocks'!AV37</f>
        <v>1.0069999999999999</v>
      </c>
      <c r="Q66" s="27">
        <f>'NG West Shocks'!AW37</f>
        <v>1.016</v>
      </c>
      <c r="R66" s="27">
        <f>'NG West Shocks'!AX37</f>
        <v>0.99299999999999999</v>
      </c>
      <c r="S66" s="27">
        <f>'NG West Shocks'!AY37</f>
        <v>1.0149999999999999</v>
      </c>
      <c r="T66" s="27">
        <f>'NG West Shocks'!AZ37</f>
        <v>1.0149999999999999</v>
      </c>
      <c r="U66" s="27">
        <f>'NG West Shocks'!BA37</f>
        <v>0.97099999999999997</v>
      </c>
      <c r="V66" s="27">
        <f>'NG West Shocks'!BB37</f>
        <v>0.98599999999999999</v>
      </c>
      <c r="W66" s="2">
        <f>'NG West Shocks'!BC37</f>
        <v>40</v>
      </c>
      <c r="X66" s="2">
        <f>'NG West Shocks'!BD37</f>
        <v>0.99815000000000009</v>
      </c>
      <c r="Y66" s="39">
        <f>'NG West Shocks'!BE37</f>
        <v>33</v>
      </c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2:36" x14ac:dyDescent="0.2">
      <c r="B67" s="2">
        <f>'NG West Shocks'!AH38</f>
        <v>16</v>
      </c>
      <c r="C67" s="27">
        <f>'NG West Shocks'!AI38</f>
        <v>0.99299999999999999</v>
      </c>
      <c r="D67" s="27">
        <f>'NG West Shocks'!AJ38</f>
        <v>1.004</v>
      </c>
      <c r="E67" s="27">
        <f>'NG West Shocks'!AK38</f>
        <v>0.995</v>
      </c>
      <c r="F67" s="27">
        <f>'NG West Shocks'!AL38</f>
        <v>1.024</v>
      </c>
      <c r="G67" s="27">
        <f>'NG West Shocks'!AM38</f>
        <v>1.0129999999999999</v>
      </c>
      <c r="H67" s="27">
        <f>'NG West Shocks'!AN38</f>
        <v>1.006</v>
      </c>
      <c r="I67" s="27">
        <f>'NG West Shocks'!AO38</f>
        <v>1.0329999999999999</v>
      </c>
      <c r="J67" s="27">
        <f>'NG West Shocks'!AP38</f>
        <v>0.999</v>
      </c>
      <c r="K67" s="27">
        <f>'NG West Shocks'!AQ38</f>
        <v>1.0029999999999999</v>
      </c>
      <c r="L67" s="27">
        <f>'NG West Shocks'!AR38</f>
        <v>0.98699999999999999</v>
      </c>
      <c r="M67" s="27">
        <f>'NG West Shocks'!AS38</f>
        <v>0.96599999999999997</v>
      </c>
      <c r="N67" s="27">
        <f>'NG West Shocks'!AT38</f>
        <v>1.012</v>
      </c>
      <c r="O67" s="27">
        <f>'NG West Shocks'!AU38</f>
        <v>1.0149999999999999</v>
      </c>
      <c r="P67" s="27">
        <f>'NG West Shocks'!AV38</f>
        <v>1.0169999999999999</v>
      </c>
      <c r="Q67" s="27">
        <f>'NG West Shocks'!AW38</f>
        <v>0.98199999999999998</v>
      </c>
      <c r="R67" s="27">
        <f>'NG West Shocks'!AX38</f>
        <v>0.97699999999999998</v>
      </c>
      <c r="S67" s="27">
        <f>'NG West Shocks'!AY38</f>
        <v>0.97699999999999998</v>
      </c>
      <c r="T67" s="27">
        <f>'NG West Shocks'!AZ38</f>
        <v>1.002</v>
      </c>
      <c r="U67" s="27">
        <f>'NG West Shocks'!BA38</f>
        <v>0.99</v>
      </c>
      <c r="V67" s="27">
        <f>'NG West Shocks'!BB38</f>
        <v>0.96799999999999997</v>
      </c>
      <c r="W67" s="2">
        <f>'NG West Shocks'!BC38</f>
        <v>48</v>
      </c>
      <c r="X67" s="2">
        <f>'NG West Shocks'!BD38</f>
        <v>0.99814999999999987</v>
      </c>
      <c r="Y67" s="39">
        <f>'NG West Shocks'!BE38</f>
        <v>34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2:36" x14ac:dyDescent="0.2">
      <c r="B68" s="2">
        <f>'NG West Shocks'!AH39</f>
        <v>47</v>
      </c>
      <c r="C68" s="27">
        <f>'NG West Shocks'!AI39</f>
        <v>1.004</v>
      </c>
      <c r="D68" s="27">
        <f>'NG West Shocks'!AJ39</f>
        <v>1.0149999999999999</v>
      </c>
      <c r="E68" s="27">
        <f>'NG West Shocks'!AK39</f>
        <v>1.0249999999999999</v>
      </c>
      <c r="F68" s="27">
        <f>'NG West Shocks'!AL39</f>
        <v>0.98899999999999999</v>
      </c>
      <c r="G68" s="27">
        <f>'NG West Shocks'!AM39</f>
        <v>0.97799999999999998</v>
      </c>
      <c r="H68" s="27">
        <f>'NG West Shocks'!AN39</f>
        <v>0.97799999999999998</v>
      </c>
      <c r="I68" s="27">
        <f>'NG West Shocks'!AO39</f>
        <v>1.0249999999999999</v>
      </c>
      <c r="J68" s="27">
        <f>'NG West Shocks'!AP39</f>
        <v>0.98199999999999998</v>
      </c>
      <c r="K68" s="27">
        <f>'NG West Shocks'!AQ39</f>
        <v>1.0009999999999999</v>
      </c>
      <c r="L68" s="27">
        <f>'NG West Shocks'!AR39</f>
        <v>1.0149999999999999</v>
      </c>
      <c r="M68" s="27">
        <f>'NG West Shocks'!AS39</f>
        <v>0.97799999999999998</v>
      </c>
      <c r="N68" s="27">
        <f>'NG West Shocks'!AT39</f>
        <v>1.0209999999999999</v>
      </c>
      <c r="O68" s="27">
        <f>'NG West Shocks'!AU39</f>
        <v>0.995</v>
      </c>
      <c r="P68" s="27">
        <f>'NG West Shocks'!AV39</f>
        <v>1</v>
      </c>
      <c r="Q68" s="27">
        <f>'NG West Shocks'!AW39</f>
        <v>1.0069999999999999</v>
      </c>
      <c r="R68" s="27">
        <f>'NG West Shocks'!AX39</f>
        <v>1.0029999999999999</v>
      </c>
      <c r="S68" s="27">
        <f>'NG West Shocks'!AY39</f>
        <v>0.97299999999999998</v>
      </c>
      <c r="T68" s="27">
        <f>'NG West Shocks'!AZ39</f>
        <v>1.012</v>
      </c>
      <c r="U68" s="27">
        <f>'NG West Shocks'!BA39</f>
        <v>0.996</v>
      </c>
      <c r="V68" s="27">
        <f>'NG West Shocks'!BB39</f>
        <v>0.96599999999999997</v>
      </c>
      <c r="W68" s="2">
        <f>'NG West Shocks'!BC39</f>
        <v>49</v>
      </c>
      <c r="X68" s="2">
        <f>'NG West Shocks'!BD39</f>
        <v>0.99814999999999987</v>
      </c>
      <c r="Y68" s="39">
        <f>'NG West Shocks'!BE39</f>
        <v>34</v>
      </c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2:36" x14ac:dyDescent="0.2">
      <c r="B69" s="2">
        <f>'NG West Shocks'!AH40</f>
        <v>36</v>
      </c>
      <c r="C69" s="27">
        <f>'NG West Shocks'!AI40</f>
        <v>0.998</v>
      </c>
      <c r="D69" s="27">
        <f>'NG West Shocks'!AJ40</f>
        <v>0.98</v>
      </c>
      <c r="E69" s="27">
        <f>'NG West Shocks'!AK40</f>
        <v>1.02</v>
      </c>
      <c r="F69" s="27">
        <f>'NG West Shocks'!AL40</f>
        <v>0.997</v>
      </c>
      <c r="G69" s="27">
        <f>'NG West Shocks'!AM40</f>
        <v>0.99299999999999999</v>
      </c>
      <c r="H69" s="27">
        <f>'NG West Shocks'!AN40</f>
        <v>0.98899999999999999</v>
      </c>
      <c r="I69" s="27">
        <f>'NG West Shocks'!AO40</f>
        <v>1.0289999999999999</v>
      </c>
      <c r="J69" s="27">
        <f>'NG West Shocks'!AP40</f>
        <v>0.94699999999999995</v>
      </c>
      <c r="K69" s="27">
        <f>'NG West Shocks'!AQ40</f>
        <v>1.026</v>
      </c>
      <c r="L69" s="27">
        <f>'NG West Shocks'!AR40</f>
        <v>1.0049999999999999</v>
      </c>
      <c r="M69" s="27">
        <f>'NG West Shocks'!AS40</f>
        <v>1.004</v>
      </c>
      <c r="N69" s="27">
        <f>'NG West Shocks'!AT40</f>
        <v>0.98199999999999998</v>
      </c>
      <c r="O69" s="27">
        <f>'NG West Shocks'!AU40</f>
        <v>1.016</v>
      </c>
      <c r="P69" s="27">
        <f>'NG West Shocks'!AV40</f>
        <v>0.97699999999999998</v>
      </c>
      <c r="Q69" s="27">
        <f>'NG West Shocks'!AW40</f>
        <v>0.96699999999999997</v>
      </c>
      <c r="R69" s="27">
        <f>'NG West Shocks'!AX40</f>
        <v>1.0229999999999999</v>
      </c>
      <c r="S69" s="27">
        <f>'NG West Shocks'!AY40</f>
        <v>1.0129999999999999</v>
      </c>
      <c r="T69" s="27">
        <f>'NG West Shocks'!AZ40</f>
        <v>1.01</v>
      </c>
      <c r="U69" s="27">
        <f>'NG West Shocks'!BA40</f>
        <v>0.96799999999999997</v>
      </c>
      <c r="V69" s="27">
        <f>'NG West Shocks'!BB40</f>
        <v>1.018</v>
      </c>
      <c r="W69" s="2">
        <f>'NG West Shocks'!BC40</f>
        <v>8</v>
      </c>
      <c r="X69" s="2">
        <f>'NG West Shocks'!BD40</f>
        <v>0.99810000000000021</v>
      </c>
      <c r="Y69" s="39">
        <f>'NG West Shocks'!BE40</f>
        <v>36</v>
      </c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2:36" x14ac:dyDescent="0.2">
      <c r="B70" s="2">
        <f>'NG West Shocks'!AH41</f>
        <v>17</v>
      </c>
      <c r="C70" s="27">
        <f>'NG West Shocks'!AI41</f>
        <v>0.98599999999999999</v>
      </c>
      <c r="D70" s="27">
        <f>'NG West Shocks'!AJ41</f>
        <v>1.034</v>
      </c>
      <c r="E70" s="27">
        <f>'NG West Shocks'!AK41</f>
        <v>1.0069999999999999</v>
      </c>
      <c r="F70" s="27">
        <f>'NG West Shocks'!AL41</f>
        <v>0.995</v>
      </c>
      <c r="G70" s="27">
        <f>'NG West Shocks'!AM41</f>
        <v>0.95899999999999996</v>
      </c>
      <c r="H70" s="27">
        <f>'NG West Shocks'!AN41</f>
        <v>1.012</v>
      </c>
      <c r="I70" s="27">
        <f>'NG West Shocks'!AO41</f>
        <v>1.0029999999999999</v>
      </c>
      <c r="J70" s="27">
        <f>'NG West Shocks'!AP41</f>
        <v>0.997</v>
      </c>
      <c r="K70" s="27">
        <f>'NG West Shocks'!AQ41</f>
        <v>0.97799999999999998</v>
      </c>
      <c r="L70" s="27">
        <f>'NG West Shocks'!AR41</f>
        <v>0.99099999999999999</v>
      </c>
      <c r="M70" s="27">
        <f>'NG West Shocks'!AS41</f>
        <v>1.016</v>
      </c>
      <c r="N70" s="27">
        <f>'NG West Shocks'!AT41</f>
        <v>1.0329999999999999</v>
      </c>
      <c r="O70" s="27">
        <f>'NG West Shocks'!AU41</f>
        <v>1.046</v>
      </c>
      <c r="P70" s="27">
        <f>'NG West Shocks'!AV41</f>
        <v>0.99099999999999999</v>
      </c>
      <c r="Q70" s="27">
        <f>'NG West Shocks'!AW41</f>
        <v>1.0109999999999999</v>
      </c>
      <c r="R70" s="27">
        <f>'NG West Shocks'!AX41</f>
        <v>0.998</v>
      </c>
      <c r="S70" s="27">
        <f>'NG West Shocks'!AY41</f>
        <v>0.95399999999999996</v>
      </c>
      <c r="T70" s="27">
        <f>'NG West Shocks'!AZ41</f>
        <v>0.95499999999999996</v>
      </c>
      <c r="U70" s="27">
        <f>'NG West Shocks'!BA41</f>
        <v>0.99099999999999999</v>
      </c>
      <c r="V70" s="27">
        <f>'NG West Shocks'!BB41</f>
        <v>1.004</v>
      </c>
      <c r="W70" s="2">
        <f>'NG West Shocks'!BC41</f>
        <v>17</v>
      </c>
      <c r="X70" s="2">
        <f>'NG West Shocks'!BD41</f>
        <v>0.99804999999999988</v>
      </c>
      <c r="Y70" s="39">
        <f>'NG West Shocks'!BE41</f>
        <v>37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2:36" x14ac:dyDescent="0.2">
      <c r="B71" s="2">
        <f>'NG West Shocks'!AH42</f>
        <v>11</v>
      </c>
      <c r="C71" s="27">
        <f>'NG West Shocks'!AI42</f>
        <v>1.03</v>
      </c>
      <c r="D71" s="27">
        <f>'NG West Shocks'!AJ42</f>
        <v>0.99199999999999999</v>
      </c>
      <c r="E71" s="27">
        <f>'NG West Shocks'!AK42</f>
        <v>0.997</v>
      </c>
      <c r="F71" s="27">
        <f>'NG West Shocks'!AL42</f>
        <v>1.0189999999999999</v>
      </c>
      <c r="G71" s="27">
        <f>'NG West Shocks'!AM42</f>
        <v>0.96099999999999997</v>
      </c>
      <c r="H71" s="27">
        <f>'NG West Shocks'!AN42</f>
        <v>0.97799999999999998</v>
      </c>
      <c r="I71" s="27">
        <f>'NG West Shocks'!AO42</f>
        <v>0.98699999999999999</v>
      </c>
      <c r="J71" s="27">
        <f>'NG West Shocks'!AP42</f>
        <v>1.0249999999999999</v>
      </c>
      <c r="K71" s="27">
        <f>'NG West Shocks'!AQ42</f>
        <v>0.98699999999999999</v>
      </c>
      <c r="L71" s="27">
        <f>'NG West Shocks'!AR42</f>
        <v>1.026</v>
      </c>
      <c r="M71" s="27">
        <f>'NG West Shocks'!AS42</f>
        <v>1.018</v>
      </c>
      <c r="N71" s="27">
        <f>'NG West Shocks'!AT42</f>
        <v>0.97899999999999998</v>
      </c>
      <c r="O71" s="27">
        <f>'NG West Shocks'!AU42</f>
        <v>1.014</v>
      </c>
      <c r="P71" s="27">
        <f>'NG West Shocks'!AV42</f>
        <v>0.99</v>
      </c>
      <c r="Q71" s="27">
        <f>'NG West Shocks'!AW42</f>
        <v>0.97599999999999998</v>
      </c>
      <c r="R71" s="27">
        <f>'NG West Shocks'!AX42</f>
        <v>0.99099999999999999</v>
      </c>
      <c r="S71" s="27">
        <f>'NG West Shocks'!AY42</f>
        <v>0.98399999999999999</v>
      </c>
      <c r="T71" s="27">
        <f>'NG West Shocks'!AZ42</f>
        <v>1.0209999999999999</v>
      </c>
      <c r="U71" s="27">
        <f>'NG West Shocks'!BA42</f>
        <v>1.0029999999999999</v>
      </c>
      <c r="V71" s="27">
        <f>'NG West Shocks'!BB42</f>
        <v>0.97299999999999998</v>
      </c>
      <c r="W71" s="2">
        <f>'NG West Shocks'!BC42</f>
        <v>47</v>
      </c>
      <c r="X71" s="2">
        <f>'NG West Shocks'!BD42</f>
        <v>0.99755000000000005</v>
      </c>
      <c r="Y71" s="39">
        <f>'NG West Shocks'!BE42</f>
        <v>38</v>
      </c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2:36" x14ac:dyDescent="0.2">
      <c r="B72" s="2">
        <f>'NG West Shocks'!AH43</f>
        <v>21</v>
      </c>
      <c r="C72" s="27">
        <f>'NG West Shocks'!AI43</f>
        <v>1.034</v>
      </c>
      <c r="D72" s="27">
        <f>'NG West Shocks'!AJ43</f>
        <v>0.99399999999999999</v>
      </c>
      <c r="E72" s="27">
        <f>'NG West Shocks'!AK43</f>
        <v>0.97599999999999998</v>
      </c>
      <c r="F72" s="27">
        <f>'NG West Shocks'!AL43</f>
        <v>1.01</v>
      </c>
      <c r="G72" s="27">
        <f>'NG West Shocks'!AM43</f>
        <v>1.004</v>
      </c>
      <c r="H72" s="27">
        <f>'NG West Shocks'!AN43</f>
        <v>1.014</v>
      </c>
      <c r="I72" s="27">
        <f>'NG West Shocks'!AO43</f>
        <v>1.044</v>
      </c>
      <c r="J72" s="27">
        <f>'NG West Shocks'!AP43</f>
        <v>1.0049999999999999</v>
      </c>
      <c r="K72" s="27">
        <f>'NG West Shocks'!AQ43</f>
        <v>0.97199999999999998</v>
      </c>
      <c r="L72" s="27">
        <f>'NG West Shocks'!AR43</f>
        <v>1.004</v>
      </c>
      <c r="M72" s="27">
        <f>'NG West Shocks'!AS43</f>
        <v>0.996</v>
      </c>
      <c r="N72" s="27">
        <f>'NG West Shocks'!AT43</f>
        <v>0.98099999999999998</v>
      </c>
      <c r="O72" s="27">
        <f>'NG West Shocks'!AU43</f>
        <v>0.96699999999999997</v>
      </c>
      <c r="P72" s="27">
        <f>'NG West Shocks'!AV43</f>
        <v>0.97899999999999998</v>
      </c>
      <c r="Q72" s="27">
        <f>'NG West Shocks'!AW43</f>
        <v>0.98099999999999998</v>
      </c>
      <c r="R72" s="27">
        <f>'NG West Shocks'!AX43</f>
        <v>0.998</v>
      </c>
      <c r="S72" s="27">
        <f>'NG West Shocks'!AY43</f>
        <v>1.024</v>
      </c>
      <c r="T72" s="27">
        <f>'NG West Shocks'!AZ43</f>
        <v>0.94699999999999995</v>
      </c>
      <c r="U72" s="27">
        <f>'NG West Shocks'!BA43</f>
        <v>1.01</v>
      </c>
      <c r="V72" s="27">
        <f>'NG West Shocks'!BB43</f>
        <v>1.0089999999999999</v>
      </c>
      <c r="W72" s="2">
        <f>'NG West Shocks'!BC43</f>
        <v>13</v>
      </c>
      <c r="X72" s="2">
        <f>'NG West Shocks'!BD43</f>
        <v>0.99744999999999995</v>
      </c>
      <c r="Y72" s="39">
        <f>'NG West Shocks'!BE43</f>
        <v>39</v>
      </c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2:36" x14ac:dyDescent="0.2">
      <c r="B73" s="2">
        <f>'NG West Shocks'!AH44</f>
        <v>2</v>
      </c>
      <c r="C73" s="27">
        <f>'NG West Shocks'!AI44</f>
        <v>0.99199999999999999</v>
      </c>
      <c r="D73" s="27">
        <f>'NG West Shocks'!AJ44</f>
        <v>0.95899999999999996</v>
      </c>
      <c r="E73" s="27">
        <f>'NG West Shocks'!AK44</f>
        <v>1.0029999999999999</v>
      </c>
      <c r="F73" s="27">
        <f>'NG West Shocks'!AL44</f>
        <v>1.02</v>
      </c>
      <c r="G73" s="27">
        <f>'NG West Shocks'!AM44</f>
        <v>1.034</v>
      </c>
      <c r="H73" s="27">
        <f>'NG West Shocks'!AN44</f>
        <v>0.95399999999999996</v>
      </c>
      <c r="I73" s="27">
        <f>'NG West Shocks'!AO44</f>
        <v>0.97599999999999998</v>
      </c>
      <c r="J73" s="27">
        <f>'NG West Shocks'!AP44</f>
        <v>0.98499999999999999</v>
      </c>
      <c r="K73" s="27">
        <f>'NG West Shocks'!AQ44</f>
        <v>1.0349999999999999</v>
      </c>
      <c r="L73" s="27">
        <f>'NG West Shocks'!AR44</f>
        <v>0.99099999999999999</v>
      </c>
      <c r="M73" s="27">
        <f>'NG West Shocks'!AS44</f>
        <v>1.0049999999999999</v>
      </c>
      <c r="N73" s="27">
        <f>'NG West Shocks'!AT44</f>
        <v>0.99399999999999999</v>
      </c>
      <c r="O73" s="27">
        <f>'NG West Shocks'!AU44</f>
        <v>0.97499999999999998</v>
      </c>
      <c r="P73" s="27">
        <f>'NG West Shocks'!AV44</f>
        <v>0.99</v>
      </c>
      <c r="Q73" s="27">
        <f>'NG West Shocks'!AW44</f>
        <v>1.01</v>
      </c>
      <c r="R73" s="27">
        <f>'NG West Shocks'!AX44</f>
        <v>0.97599999999999998</v>
      </c>
      <c r="S73" s="27">
        <f>'NG West Shocks'!AY44</f>
        <v>1.0069999999999999</v>
      </c>
      <c r="T73" s="27">
        <f>'NG West Shocks'!AZ44</f>
        <v>1.056</v>
      </c>
      <c r="U73" s="27">
        <f>'NG West Shocks'!BA44</f>
        <v>1.0109999999999999</v>
      </c>
      <c r="V73" s="27">
        <f>'NG West Shocks'!BB44</f>
        <v>0.96099999999999997</v>
      </c>
      <c r="W73" s="2">
        <f>'NG West Shocks'!BC44</f>
        <v>50</v>
      </c>
      <c r="X73" s="2">
        <f>'NG West Shocks'!BD44</f>
        <v>0.99670000000000003</v>
      </c>
      <c r="Y73" s="39">
        <f>'NG West Shocks'!BE44</f>
        <v>40</v>
      </c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2:36" x14ac:dyDescent="0.2">
      <c r="B74" s="2">
        <f>'NG West Shocks'!AH45</f>
        <v>33</v>
      </c>
      <c r="C74" s="27">
        <f>'NG West Shocks'!AI45</f>
        <v>0.98799999999999999</v>
      </c>
      <c r="D74" s="27">
        <f>'NG West Shocks'!AJ45</f>
        <v>1.006</v>
      </c>
      <c r="E74" s="27">
        <f>'NG West Shocks'!AK45</f>
        <v>1.0149999999999999</v>
      </c>
      <c r="F74" s="27">
        <f>'NG West Shocks'!AL45</f>
        <v>1.01</v>
      </c>
      <c r="G74" s="27">
        <f>'NG West Shocks'!AM45</f>
        <v>0.95799999999999996</v>
      </c>
      <c r="H74" s="27">
        <f>'NG West Shocks'!AN45</f>
        <v>0.99299999999999999</v>
      </c>
      <c r="I74" s="27">
        <f>'NG West Shocks'!AO45</f>
        <v>0.98699999999999999</v>
      </c>
      <c r="J74" s="27">
        <f>'NG West Shocks'!AP45</f>
        <v>0.99099999999999999</v>
      </c>
      <c r="K74" s="27">
        <f>'NG West Shocks'!AQ45</f>
        <v>0.94899999999999995</v>
      </c>
      <c r="L74" s="27">
        <f>'NG West Shocks'!AR45</f>
        <v>0.97199999999999998</v>
      </c>
      <c r="M74" s="27">
        <f>'NG West Shocks'!AS45</f>
        <v>0.99099999999999999</v>
      </c>
      <c r="N74" s="27">
        <f>'NG West Shocks'!AT45</f>
        <v>1.0029999999999999</v>
      </c>
      <c r="O74" s="27">
        <f>'NG West Shocks'!AU45</f>
        <v>1.036</v>
      </c>
      <c r="P74" s="27">
        <f>'NG West Shocks'!AV45</f>
        <v>1.01</v>
      </c>
      <c r="Q74" s="27">
        <f>'NG West Shocks'!AW45</f>
        <v>0.99199999999999999</v>
      </c>
      <c r="R74" s="27">
        <f>'NG West Shocks'!AX45</f>
        <v>0.97299999999999998</v>
      </c>
      <c r="S74" s="27">
        <f>'NG West Shocks'!AY45</f>
        <v>1.0089999999999999</v>
      </c>
      <c r="T74" s="27">
        <f>'NG West Shocks'!AZ45</f>
        <v>1.004</v>
      </c>
      <c r="U74" s="27">
        <f>'NG West Shocks'!BA45</f>
        <v>1.0369999999999999</v>
      </c>
      <c r="V74" s="27">
        <f>'NG West Shocks'!BB45</f>
        <v>0.999</v>
      </c>
      <c r="W74" s="2">
        <f>'NG West Shocks'!BC45</f>
        <v>26</v>
      </c>
      <c r="X74" s="2">
        <f>'NG West Shocks'!BD45</f>
        <v>0.99614999999999987</v>
      </c>
      <c r="Y74" s="39">
        <f>'NG West Shocks'!BE45</f>
        <v>41</v>
      </c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2:36" x14ac:dyDescent="0.2">
      <c r="B75" s="2">
        <f>'NG West Shocks'!AH46</f>
        <v>19</v>
      </c>
      <c r="C75" s="27">
        <f>'NG West Shocks'!AI46</f>
        <v>0.97199999999999998</v>
      </c>
      <c r="D75" s="27">
        <f>'NG West Shocks'!AJ46</f>
        <v>0.996</v>
      </c>
      <c r="E75" s="27">
        <f>'NG West Shocks'!AK46</f>
        <v>0.97499999999999998</v>
      </c>
      <c r="F75" s="27">
        <f>'NG West Shocks'!AL46</f>
        <v>0.998</v>
      </c>
      <c r="G75" s="27">
        <f>'NG West Shocks'!AM46</f>
        <v>1.0529999999999999</v>
      </c>
      <c r="H75" s="27">
        <f>'NG West Shocks'!AN46</f>
        <v>1.0109999999999999</v>
      </c>
      <c r="I75" s="27">
        <f>'NG West Shocks'!AO46</f>
        <v>0.98699999999999999</v>
      </c>
      <c r="J75" s="27">
        <f>'NG West Shocks'!AP46</f>
        <v>1.0109999999999999</v>
      </c>
      <c r="K75" s="27">
        <f>'NG West Shocks'!AQ46</f>
        <v>0.97</v>
      </c>
      <c r="L75" s="27">
        <f>'NG West Shocks'!AR46</f>
        <v>0.98499999999999999</v>
      </c>
      <c r="M75" s="27">
        <f>'NG West Shocks'!AS46</f>
        <v>0.98499999999999999</v>
      </c>
      <c r="N75" s="27">
        <f>'NG West Shocks'!AT46</f>
        <v>0.98299999999999998</v>
      </c>
      <c r="O75" s="27">
        <f>'NG West Shocks'!AU46</f>
        <v>1.0169999999999999</v>
      </c>
      <c r="P75" s="27">
        <f>'NG West Shocks'!AV46</f>
        <v>1</v>
      </c>
      <c r="Q75" s="27">
        <f>'NG West Shocks'!AW46</f>
        <v>0.96899999999999997</v>
      </c>
      <c r="R75" s="27">
        <f>'NG West Shocks'!AX46</f>
        <v>1.004</v>
      </c>
      <c r="S75" s="27">
        <f>'NG West Shocks'!AY46</f>
        <v>0.96099999999999997</v>
      </c>
      <c r="T75" s="27">
        <f>'NG West Shocks'!AZ46</f>
        <v>1.0129999999999999</v>
      </c>
      <c r="U75" s="27">
        <f>'NG West Shocks'!BA46</f>
        <v>1.038</v>
      </c>
      <c r="V75" s="27">
        <f>'NG West Shocks'!BB46</f>
        <v>0.98899999999999999</v>
      </c>
      <c r="W75" s="2">
        <f>'NG West Shocks'!BC46</f>
        <v>36</v>
      </c>
      <c r="X75" s="2">
        <f>'NG West Shocks'!BD46</f>
        <v>0.99585000000000012</v>
      </c>
      <c r="Y75" s="39">
        <f>'NG West Shocks'!BE46</f>
        <v>42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2:36" x14ac:dyDescent="0.2">
      <c r="B76" s="2">
        <f>'NG West Shocks'!AH47</f>
        <v>44</v>
      </c>
      <c r="C76" s="27">
        <f>'NG West Shocks'!AI47</f>
        <v>1.008</v>
      </c>
      <c r="D76" s="27">
        <f>'NG West Shocks'!AJ47</f>
        <v>1.034</v>
      </c>
      <c r="E76" s="27">
        <f>'NG West Shocks'!AK47</f>
        <v>1.004</v>
      </c>
      <c r="F76" s="27">
        <f>'NG West Shocks'!AL47</f>
        <v>0.98499999999999999</v>
      </c>
      <c r="G76" s="27">
        <f>'NG West Shocks'!AM47</f>
        <v>1.0229999999999999</v>
      </c>
      <c r="H76" s="27">
        <f>'NG West Shocks'!AN47</f>
        <v>0.97799999999999998</v>
      </c>
      <c r="I76" s="27">
        <f>'NG West Shocks'!AO47</f>
        <v>0.97199999999999998</v>
      </c>
      <c r="J76" s="27">
        <f>'NG West Shocks'!AP47</f>
        <v>0.98899999999999999</v>
      </c>
      <c r="K76" s="27">
        <f>'NG West Shocks'!AQ47</f>
        <v>0.996</v>
      </c>
      <c r="L76" s="27">
        <f>'NG West Shocks'!AR47</f>
        <v>0.97299999999999998</v>
      </c>
      <c r="M76" s="27">
        <f>'NG West Shocks'!AS47</f>
        <v>1.002</v>
      </c>
      <c r="N76" s="27">
        <f>'NG West Shocks'!AT47</f>
        <v>0.99399999999999999</v>
      </c>
      <c r="O76" s="27">
        <f>'NG West Shocks'!AU47</f>
        <v>0.98099999999999998</v>
      </c>
      <c r="P76" s="27">
        <f>'NG West Shocks'!AV47</f>
        <v>0.97599999999999998</v>
      </c>
      <c r="Q76" s="27">
        <f>'NG West Shocks'!AW47</f>
        <v>1.018</v>
      </c>
      <c r="R76" s="27">
        <f>'NG West Shocks'!AX47</f>
        <v>1.0029999999999999</v>
      </c>
      <c r="S76" s="27">
        <f>'NG West Shocks'!AY47</f>
        <v>0.98</v>
      </c>
      <c r="T76" s="27">
        <f>'NG West Shocks'!AZ47</f>
        <v>0.97</v>
      </c>
      <c r="U76" s="27">
        <f>'NG West Shocks'!BA47</f>
        <v>1.024</v>
      </c>
      <c r="V76" s="27">
        <f>'NG West Shocks'!BB47</f>
        <v>0.999</v>
      </c>
      <c r="W76" s="2">
        <f>'NG West Shocks'!BC47</f>
        <v>26</v>
      </c>
      <c r="X76" s="2">
        <f>'NG West Shocks'!BD47</f>
        <v>0.99544999999999995</v>
      </c>
      <c r="Y76" s="39">
        <f>'NG West Shocks'!BE47</f>
        <v>43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2:36" x14ac:dyDescent="0.2">
      <c r="B77" s="2">
        <f>'NG West Shocks'!AH48</f>
        <v>26</v>
      </c>
      <c r="C77" s="27">
        <f>'NG West Shocks'!AI48</f>
        <v>0.97699999999999998</v>
      </c>
      <c r="D77" s="27">
        <f>'NG West Shocks'!AJ48</f>
        <v>0.99399999999999999</v>
      </c>
      <c r="E77" s="27">
        <f>'NG West Shocks'!AK48</f>
        <v>1.014</v>
      </c>
      <c r="F77" s="27">
        <f>'NG West Shocks'!AL48</f>
        <v>0.98899999999999999</v>
      </c>
      <c r="G77" s="27">
        <f>'NG West Shocks'!AM48</f>
        <v>0.98399999999999999</v>
      </c>
      <c r="H77" s="27">
        <f>'NG West Shocks'!AN48</f>
        <v>1.032</v>
      </c>
      <c r="I77" s="27">
        <f>'NG West Shocks'!AO48</f>
        <v>0.99299999999999999</v>
      </c>
      <c r="J77" s="27">
        <f>'NG West Shocks'!AP48</f>
        <v>1.026</v>
      </c>
      <c r="K77" s="27">
        <f>'NG West Shocks'!AQ48</f>
        <v>0.97599999999999998</v>
      </c>
      <c r="L77" s="27">
        <f>'NG West Shocks'!AR48</f>
        <v>1.0249999999999999</v>
      </c>
      <c r="M77" s="27">
        <f>'NG West Shocks'!AS48</f>
        <v>0.95699999999999996</v>
      </c>
      <c r="N77" s="27">
        <f>'NG West Shocks'!AT48</f>
        <v>0.99199999999999999</v>
      </c>
      <c r="O77" s="27">
        <f>'NG West Shocks'!AU48</f>
        <v>0.98899999999999999</v>
      </c>
      <c r="P77" s="27">
        <f>'NG West Shocks'!AV48</f>
        <v>0.97499999999999998</v>
      </c>
      <c r="Q77" s="27">
        <f>'NG West Shocks'!AW48</f>
        <v>1.01</v>
      </c>
      <c r="R77" s="27">
        <f>'NG West Shocks'!AX48</f>
        <v>1.0349999999999999</v>
      </c>
      <c r="S77" s="27">
        <f>'NG West Shocks'!AY48</f>
        <v>0.97799999999999998</v>
      </c>
      <c r="T77" s="27">
        <f>'NG West Shocks'!AZ48</f>
        <v>0.97099999999999997</v>
      </c>
      <c r="U77" s="27">
        <f>'NG West Shocks'!BA48</f>
        <v>0.96299999999999997</v>
      </c>
      <c r="V77" s="27">
        <f>'NG West Shocks'!BB48</f>
        <v>1.024</v>
      </c>
      <c r="W77" s="2">
        <f>'NG West Shocks'!BC48</f>
        <v>7</v>
      </c>
      <c r="X77" s="2">
        <f>'NG West Shocks'!BD48</f>
        <v>0.9952000000000002</v>
      </c>
      <c r="Y77" s="39">
        <f>'NG West Shocks'!BE48</f>
        <v>44</v>
      </c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2:36" x14ac:dyDescent="0.2">
      <c r="B78" s="2">
        <f>'NG West Shocks'!AH49</f>
        <v>3</v>
      </c>
      <c r="C78" s="27">
        <f>'NG West Shocks'!AI49</f>
        <v>0.97899999999999998</v>
      </c>
      <c r="D78" s="27">
        <f>'NG West Shocks'!AJ49</f>
        <v>1.0109999999999999</v>
      </c>
      <c r="E78" s="27">
        <f>'NG West Shocks'!AK49</f>
        <v>0.99299999999999999</v>
      </c>
      <c r="F78" s="27">
        <f>'NG West Shocks'!AL49</f>
        <v>1.0349999999999999</v>
      </c>
      <c r="G78" s="27">
        <f>'NG West Shocks'!AM49</f>
        <v>0.998</v>
      </c>
      <c r="H78" s="27">
        <f>'NG West Shocks'!AN49</f>
        <v>0.96599999999999997</v>
      </c>
      <c r="I78" s="27">
        <f>'NG West Shocks'!AO49</f>
        <v>0.98199999999999998</v>
      </c>
      <c r="J78" s="27">
        <f>'NG West Shocks'!AP49</f>
        <v>0.98599999999999999</v>
      </c>
      <c r="K78" s="27">
        <f>'NG West Shocks'!AQ49</f>
        <v>1.0049999999999999</v>
      </c>
      <c r="L78" s="27">
        <f>'NG West Shocks'!AR49</f>
        <v>0.997</v>
      </c>
      <c r="M78" s="27">
        <f>'NG West Shocks'!AS49</f>
        <v>1.0069999999999999</v>
      </c>
      <c r="N78" s="27">
        <f>'NG West Shocks'!AT49</f>
        <v>1.0009999999999999</v>
      </c>
      <c r="O78" s="27">
        <f>'NG West Shocks'!AU49</f>
        <v>1.02</v>
      </c>
      <c r="P78" s="27">
        <f>'NG West Shocks'!AV49</f>
        <v>0.95799999999999996</v>
      </c>
      <c r="Q78" s="27">
        <f>'NG West Shocks'!AW49</f>
        <v>1.0009999999999999</v>
      </c>
      <c r="R78" s="27">
        <f>'NG West Shocks'!AX49</f>
        <v>0.99099999999999999</v>
      </c>
      <c r="S78" s="27">
        <f>'NG West Shocks'!AY49</f>
        <v>0.98799999999999999</v>
      </c>
      <c r="T78" s="27">
        <f>'NG West Shocks'!AZ49</f>
        <v>1.018</v>
      </c>
      <c r="U78" s="27">
        <f>'NG West Shocks'!BA49</f>
        <v>0.98499999999999999</v>
      </c>
      <c r="V78" s="27">
        <f>'NG West Shocks'!BB49</f>
        <v>0.98299999999999998</v>
      </c>
      <c r="W78" s="2">
        <f>'NG West Shocks'!BC49</f>
        <v>44</v>
      </c>
      <c r="X78" s="2">
        <f>'NG West Shocks'!BD49</f>
        <v>0.99519999999999997</v>
      </c>
      <c r="Y78" s="39">
        <f>'NG West Shocks'!BE49</f>
        <v>45</v>
      </c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2:36" x14ac:dyDescent="0.2">
      <c r="B79" s="2">
        <f>'NG West Shocks'!AH50</f>
        <v>40</v>
      </c>
      <c r="C79" s="27">
        <f>'NG West Shocks'!AI50</f>
        <v>0.97099999999999997</v>
      </c>
      <c r="D79" s="27">
        <f>'NG West Shocks'!AJ50</f>
        <v>0.95699999999999996</v>
      </c>
      <c r="E79" s="27">
        <f>'NG West Shocks'!AK50</f>
        <v>0.97</v>
      </c>
      <c r="F79" s="27">
        <f>'NG West Shocks'!AL50</f>
        <v>0.96299999999999997</v>
      </c>
      <c r="G79" s="27">
        <f>'NG West Shocks'!AM50</f>
        <v>0.98499999999999999</v>
      </c>
      <c r="H79" s="27">
        <f>'NG West Shocks'!AN50</f>
        <v>0.98399999999999999</v>
      </c>
      <c r="I79" s="27">
        <f>'NG West Shocks'!AO50</f>
        <v>1.0149999999999999</v>
      </c>
      <c r="J79" s="27">
        <f>'NG West Shocks'!AP50</f>
        <v>1.0049999999999999</v>
      </c>
      <c r="K79" s="27">
        <f>'NG West Shocks'!AQ50</f>
        <v>0.96599999999999997</v>
      </c>
      <c r="L79" s="27">
        <f>'NG West Shocks'!AR50</f>
        <v>1.0309999999999999</v>
      </c>
      <c r="M79" s="27">
        <f>'NG West Shocks'!AS50</f>
        <v>0.97499999999999998</v>
      </c>
      <c r="N79" s="27">
        <f>'NG West Shocks'!AT50</f>
        <v>0.98899999999999999</v>
      </c>
      <c r="O79" s="27">
        <f>'NG West Shocks'!AU50</f>
        <v>1.0389999999999999</v>
      </c>
      <c r="P79" s="27">
        <f>'NG West Shocks'!AV50</f>
        <v>1.0189999999999999</v>
      </c>
      <c r="Q79" s="27">
        <f>'NG West Shocks'!AW50</f>
        <v>1.0169999999999999</v>
      </c>
      <c r="R79" s="27">
        <f>'NG West Shocks'!AX50</f>
        <v>1.014</v>
      </c>
      <c r="S79" s="27">
        <f>'NG West Shocks'!AY50</f>
        <v>1.012</v>
      </c>
      <c r="T79" s="27">
        <f>'NG West Shocks'!AZ50</f>
        <v>0.99</v>
      </c>
      <c r="U79" s="27">
        <f>'NG West Shocks'!BA50</f>
        <v>0.98199999999999998</v>
      </c>
      <c r="V79" s="27">
        <f>'NG West Shocks'!BB50</f>
        <v>0.996</v>
      </c>
      <c r="W79" s="2">
        <f>'NG West Shocks'!BC50</f>
        <v>31</v>
      </c>
      <c r="X79" s="2">
        <f>'NG West Shocks'!BD50</f>
        <v>0.99399999999999977</v>
      </c>
      <c r="Y79" s="39">
        <f>'NG West Shocks'!BE50</f>
        <v>46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2:36" x14ac:dyDescent="0.2">
      <c r="B80" s="2">
        <f>'NG West Shocks'!AH51</f>
        <v>50</v>
      </c>
      <c r="C80" s="27">
        <f>'NG West Shocks'!AI51</f>
        <v>0.98</v>
      </c>
      <c r="D80" s="27">
        <f>'NG West Shocks'!AJ51</f>
        <v>1.0009999999999999</v>
      </c>
      <c r="E80" s="27">
        <f>'NG West Shocks'!AK51</f>
        <v>1.0089999999999999</v>
      </c>
      <c r="F80" s="27">
        <f>'NG West Shocks'!AL51</f>
        <v>0.99199999999999999</v>
      </c>
      <c r="G80" s="27">
        <f>'NG West Shocks'!AM51</f>
        <v>1.014</v>
      </c>
      <c r="H80" s="27">
        <f>'NG West Shocks'!AN51</f>
        <v>0.999</v>
      </c>
      <c r="I80" s="27">
        <f>'NG West Shocks'!AO51</f>
        <v>0.98699999999999999</v>
      </c>
      <c r="J80" s="27">
        <f>'NG West Shocks'!AP51</f>
        <v>0.96299999999999997</v>
      </c>
      <c r="K80" s="27">
        <f>'NG West Shocks'!AQ51</f>
        <v>0.99299999999999999</v>
      </c>
      <c r="L80" s="27">
        <f>'NG West Shocks'!AR51</f>
        <v>0.96</v>
      </c>
      <c r="M80" s="27">
        <f>'NG West Shocks'!AS51</f>
        <v>0.99099999999999999</v>
      </c>
      <c r="N80" s="27">
        <f>'NG West Shocks'!AT51</f>
        <v>0.98499999999999999</v>
      </c>
      <c r="O80" s="27">
        <f>'NG West Shocks'!AU51</f>
        <v>1.0069999999999999</v>
      </c>
      <c r="P80" s="27">
        <f>'NG West Shocks'!AV51</f>
        <v>0.997</v>
      </c>
      <c r="Q80" s="27">
        <f>'NG West Shocks'!AW51</f>
        <v>0.99</v>
      </c>
      <c r="R80" s="27">
        <f>'NG West Shocks'!AX51</f>
        <v>0.98099999999999998</v>
      </c>
      <c r="S80" s="27">
        <f>'NG West Shocks'!AY51</f>
        <v>1.0049999999999999</v>
      </c>
      <c r="T80" s="27">
        <f>'NG West Shocks'!AZ51</f>
        <v>1.0129999999999999</v>
      </c>
      <c r="U80" s="27">
        <f>'NG West Shocks'!BA51</f>
        <v>0.999</v>
      </c>
      <c r="V80" s="27">
        <f>'NG West Shocks'!BB51</f>
        <v>0.98899999999999999</v>
      </c>
      <c r="W80" s="2">
        <f>'NG West Shocks'!BC51</f>
        <v>36</v>
      </c>
      <c r="X80" s="2">
        <f>'NG West Shocks'!BD51</f>
        <v>0.9927499999999998</v>
      </c>
      <c r="Y80" s="39">
        <f>'NG West Shocks'!BE51</f>
        <v>47</v>
      </c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spans="2:36" x14ac:dyDescent="0.2">
      <c r="B81" s="2">
        <f>'NG West Shocks'!AH52</f>
        <v>23</v>
      </c>
      <c r="C81" s="27">
        <f>'NG West Shocks'!AI52</f>
        <v>1.03</v>
      </c>
      <c r="D81" s="27">
        <f>'NG West Shocks'!AJ52</f>
        <v>0.97499999999999998</v>
      </c>
      <c r="E81" s="27">
        <f>'NG West Shocks'!AK52</f>
        <v>0.997</v>
      </c>
      <c r="F81" s="27">
        <f>'NG West Shocks'!AL52</f>
        <v>0.97099999999999997</v>
      </c>
      <c r="G81" s="27">
        <f>'NG West Shocks'!AM52</f>
        <v>1.01</v>
      </c>
      <c r="H81" s="27">
        <f>'NG West Shocks'!AN52</f>
        <v>0.95299999999999996</v>
      </c>
      <c r="I81" s="27">
        <f>'NG West Shocks'!AO52</f>
        <v>0.97299999999999998</v>
      </c>
      <c r="J81" s="27">
        <f>'NG West Shocks'!AP52</f>
        <v>1.028</v>
      </c>
      <c r="K81" s="27">
        <f>'NG West Shocks'!AQ52</f>
        <v>0.98699999999999999</v>
      </c>
      <c r="L81" s="27">
        <f>'NG West Shocks'!AR52</f>
        <v>0.96499999999999997</v>
      </c>
      <c r="M81" s="27">
        <f>'NG West Shocks'!AS52</f>
        <v>0.97399999999999998</v>
      </c>
      <c r="N81" s="27">
        <f>'NG West Shocks'!AT52</f>
        <v>1.0149999999999999</v>
      </c>
      <c r="O81" s="27">
        <f>'NG West Shocks'!AU52</f>
        <v>0.98199999999999998</v>
      </c>
      <c r="P81" s="27">
        <f>'NG West Shocks'!AV52</f>
        <v>1.0049999999999999</v>
      </c>
      <c r="Q81" s="27">
        <f>'NG West Shocks'!AW52</f>
        <v>0.98599999999999999</v>
      </c>
      <c r="R81" s="27">
        <f>'NG West Shocks'!AX52</f>
        <v>1.0249999999999999</v>
      </c>
      <c r="S81" s="27">
        <f>'NG West Shocks'!AY52</f>
        <v>0.98099999999999998</v>
      </c>
      <c r="T81" s="27">
        <f>'NG West Shocks'!AZ52</f>
        <v>1.0129999999999999</v>
      </c>
      <c r="U81" s="27">
        <f>'NG West Shocks'!BA52</f>
        <v>0.97599999999999998</v>
      </c>
      <c r="V81" s="27">
        <f>'NG West Shocks'!BB52</f>
        <v>1.004</v>
      </c>
      <c r="W81" s="2">
        <f>'NG West Shocks'!BC52</f>
        <v>17</v>
      </c>
      <c r="X81" s="2">
        <f>'NG West Shocks'!BD52</f>
        <v>0.99249999999999994</v>
      </c>
      <c r="Y81" s="39">
        <f>'NG West Shocks'!BE52</f>
        <v>48</v>
      </c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2:36" x14ac:dyDescent="0.2">
      <c r="B82" s="2">
        <f>'NG West Shocks'!AH53</f>
        <v>13</v>
      </c>
      <c r="C82" s="27">
        <f>'NG West Shocks'!AI53</f>
        <v>0.98799999999999999</v>
      </c>
      <c r="D82" s="27">
        <f>'NG West Shocks'!AJ53</f>
        <v>1.004</v>
      </c>
      <c r="E82" s="27">
        <f>'NG West Shocks'!AK53</f>
        <v>0.99399999999999999</v>
      </c>
      <c r="F82" s="27">
        <f>'NG West Shocks'!AL53</f>
        <v>0.995</v>
      </c>
      <c r="G82" s="27">
        <f>'NG West Shocks'!AM53</f>
        <v>0.96499999999999997</v>
      </c>
      <c r="H82" s="27">
        <f>'NG West Shocks'!AN53</f>
        <v>1.0109999999999999</v>
      </c>
      <c r="I82" s="27">
        <f>'NG West Shocks'!AO53</f>
        <v>0.95399999999999996</v>
      </c>
      <c r="J82" s="27">
        <f>'NG West Shocks'!AP53</f>
        <v>0.96299999999999997</v>
      </c>
      <c r="K82" s="27">
        <f>'NG West Shocks'!AQ53</f>
        <v>0.98299999999999998</v>
      </c>
      <c r="L82" s="27">
        <f>'NG West Shocks'!AR53</f>
        <v>0.97799999999999998</v>
      </c>
      <c r="M82" s="27">
        <f>'NG West Shocks'!AS53</f>
        <v>1.0329999999999999</v>
      </c>
      <c r="N82" s="27">
        <f>'NG West Shocks'!AT53</f>
        <v>0.99299999999999999</v>
      </c>
      <c r="O82" s="27">
        <f>'NG West Shocks'!AU53</f>
        <v>0.96599999999999997</v>
      </c>
      <c r="P82" s="27">
        <f>'NG West Shocks'!AV53</f>
        <v>0.98699999999999999</v>
      </c>
      <c r="Q82" s="27">
        <f>'NG West Shocks'!AW53</f>
        <v>1.0409999999999999</v>
      </c>
      <c r="R82" s="27">
        <f>'NG West Shocks'!AX53</f>
        <v>1</v>
      </c>
      <c r="S82" s="27">
        <f>'NG West Shocks'!AY53</f>
        <v>0.98299999999999998</v>
      </c>
      <c r="T82" s="27">
        <f>'NG West Shocks'!AZ53</f>
        <v>0.98699999999999999</v>
      </c>
      <c r="U82" s="27">
        <f>'NG West Shocks'!BA53</f>
        <v>0.99099999999999999</v>
      </c>
      <c r="V82" s="27">
        <f>'NG West Shocks'!BB53</f>
        <v>0.98499999999999999</v>
      </c>
      <c r="W82" s="2">
        <f>'NG West Shocks'!BC53</f>
        <v>41</v>
      </c>
      <c r="X82" s="2">
        <f>'NG West Shocks'!BD53</f>
        <v>0.99004999999999976</v>
      </c>
      <c r="Y82" s="39">
        <f>'NG West Shocks'!BE53</f>
        <v>49</v>
      </c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2:36" x14ac:dyDescent="0.2">
      <c r="B83" s="2">
        <f>'NG West Shocks'!AH54</f>
        <v>29</v>
      </c>
      <c r="C83" s="27">
        <f>'NG West Shocks'!AI54</f>
        <v>1.0009999999999999</v>
      </c>
      <c r="D83" s="27">
        <f>'NG West Shocks'!AJ54</f>
        <v>0.97499999999999998</v>
      </c>
      <c r="E83" s="27">
        <f>'NG West Shocks'!AK54</f>
        <v>0.99299999999999999</v>
      </c>
      <c r="F83" s="27">
        <f>'NG West Shocks'!AL54</f>
        <v>0.998</v>
      </c>
      <c r="G83" s="27">
        <f>'NG West Shocks'!AM54</f>
        <v>0.96199999999999997</v>
      </c>
      <c r="H83" s="27">
        <f>'NG West Shocks'!AN54</f>
        <v>0.99399999999999999</v>
      </c>
      <c r="I83" s="27">
        <f>'NG West Shocks'!AO54</f>
        <v>0.99099999999999999</v>
      </c>
      <c r="J83" s="27">
        <f>'NG West Shocks'!AP54</f>
        <v>1.002</v>
      </c>
      <c r="K83" s="27">
        <f>'NG West Shocks'!AQ54</f>
        <v>0.95299999999999996</v>
      </c>
      <c r="L83" s="27">
        <f>'NG West Shocks'!AR54</f>
        <v>1.0189999999999999</v>
      </c>
      <c r="M83" s="27">
        <f>'NG West Shocks'!AS54</f>
        <v>0.98</v>
      </c>
      <c r="N83" s="27">
        <f>'NG West Shocks'!AT54</f>
        <v>0.95799999999999996</v>
      </c>
      <c r="O83" s="27">
        <f>'NG West Shocks'!AU54</f>
        <v>1.0169999999999999</v>
      </c>
      <c r="P83" s="27">
        <f>'NG West Shocks'!AV54</f>
        <v>1.01</v>
      </c>
      <c r="Q83" s="27">
        <f>'NG West Shocks'!AW54</f>
        <v>1.0089999999999999</v>
      </c>
      <c r="R83" s="27">
        <f>'NG West Shocks'!AX54</f>
        <v>0.96</v>
      </c>
      <c r="S83" s="27">
        <f>'NG West Shocks'!AY54</f>
        <v>0.97899999999999998</v>
      </c>
      <c r="T83" s="27">
        <f>'NG West Shocks'!AZ54</f>
        <v>0.99299999999999999</v>
      </c>
      <c r="U83" s="27">
        <f>'NG West Shocks'!BA54</f>
        <v>0.98199999999999998</v>
      </c>
      <c r="V83" s="27">
        <f>'NG West Shocks'!BB54</f>
        <v>0.98899999999999999</v>
      </c>
      <c r="W83" s="2">
        <f>'NG West Shocks'!BC54</f>
        <v>36</v>
      </c>
      <c r="X83" s="2">
        <f>'NG West Shocks'!BD54</f>
        <v>0.98824999999999985</v>
      </c>
      <c r="Y83" s="39">
        <f>'NG West Shocks'!BE54</f>
        <v>50</v>
      </c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  <row r="84" spans="2:36" x14ac:dyDescent="0.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</row>
    <row r="85" spans="2:36" x14ac:dyDescent="0.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</row>
    <row r="86" spans="2:36" x14ac:dyDescent="0.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2:36" x14ac:dyDescent="0.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</row>
    <row r="88" spans="2:36" x14ac:dyDescent="0.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</row>
    <row r="89" spans="2:36" x14ac:dyDescent="0.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2:36" x14ac:dyDescent="0.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</row>
    <row r="91" spans="2:36" x14ac:dyDescent="0.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</row>
    <row r="92" spans="2:36" x14ac:dyDescent="0.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spans="2:36" x14ac:dyDescent="0.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  <row r="94" spans="2:36" x14ac:dyDescent="0.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</row>
    <row r="95" spans="2:36" x14ac:dyDescent="0.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</row>
    <row r="96" spans="2:36" x14ac:dyDescent="0.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</row>
    <row r="97" spans="3:36" x14ac:dyDescent="0.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</row>
    <row r="98" spans="3:36" x14ac:dyDescent="0.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3:36" x14ac:dyDescent="0.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</row>
    <row r="100" spans="3:36" x14ac:dyDescent="0.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</row>
    <row r="101" spans="3:36" x14ac:dyDescent="0.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</row>
    <row r="102" spans="3:36" x14ac:dyDescent="0.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</row>
    <row r="103" spans="3:36" x14ac:dyDescent="0.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</row>
    <row r="104" spans="3:36" x14ac:dyDescent="0.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spans="3:36" x14ac:dyDescent="0.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</row>
    <row r="106" spans="3:36" x14ac:dyDescent="0.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</row>
    <row r="107" spans="3:36" x14ac:dyDescent="0.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3:36" x14ac:dyDescent="0.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3:36" x14ac:dyDescent="0.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</row>
    <row r="110" spans="3:36" x14ac:dyDescent="0.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3:36" x14ac:dyDescent="0.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</row>
    <row r="112" spans="3:36" x14ac:dyDescent="0.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3:36" x14ac:dyDescent="0.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</row>
    <row r="114" spans="3:36" x14ac:dyDescent="0.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</row>
    <row r="115" spans="3:36" x14ac:dyDescent="0.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</row>
    <row r="116" spans="3:36" x14ac:dyDescent="0.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3:36" x14ac:dyDescent="0.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</row>
    <row r="118" spans="3:36" x14ac:dyDescent="0.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pans="3:36" x14ac:dyDescent="0.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</row>
    <row r="120" spans="3:36" x14ac:dyDescent="0.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3:36" x14ac:dyDescent="0.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3:36" x14ac:dyDescent="0.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3:36" x14ac:dyDescent="0.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3:36" x14ac:dyDescent="0.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3:36" x14ac:dyDescent="0.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3:36" x14ac:dyDescent="0.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3:36" x14ac:dyDescent="0.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3:36" x14ac:dyDescent="0.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3:36" x14ac:dyDescent="0.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3:36" x14ac:dyDescent="0.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3:36" x14ac:dyDescent="0.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3:36" x14ac:dyDescent="0.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3:36" x14ac:dyDescent="0.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6" spans="3:36" x14ac:dyDescent="0.2">
      <c r="C136" s="23"/>
    </row>
  </sheetData>
  <sortState ref="A134:X233">
    <sortCondition ref="W134:W233"/>
  </sortState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K136"/>
  <sheetViews>
    <sheetView topLeftCell="P1" zoomScaleNormal="100" workbookViewId="0">
      <selection activeCell="AC6" sqref="AC6"/>
    </sheetView>
  </sheetViews>
  <sheetFormatPr defaultRowHeight="12.75" x14ac:dyDescent="0.2"/>
  <cols>
    <col min="1" max="1" width="9.140625" style="2"/>
    <col min="2" max="2" width="16.28515625" style="2" bestFit="1" customWidth="1"/>
    <col min="3" max="3" width="9.7109375" style="2" bestFit="1" customWidth="1"/>
    <col min="4" max="22" width="9.140625" style="2"/>
    <col min="23" max="23" width="12.42578125" style="2" customWidth="1"/>
    <col min="24" max="24" width="11.42578125" style="2" customWidth="1"/>
    <col min="25" max="16384" width="9.140625" style="2"/>
  </cols>
  <sheetData>
    <row r="1" spans="2:36" x14ac:dyDescent="0.2">
      <c r="C1" s="2">
        <f>C33</f>
        <v>2017</v>
      </c>
      <c r="D1" s="2">
        <f t="shared" ref="D1:V1" si="0">D33</f>
        <v>2018</v>
      </c>
      <c r="E1" s="2">
        <f t="shared" si="0"/>
        <v>2019</v>
      </c>
      <c r="F1" s="2">
        <f t="shared" si="0"/>
        <v>2020</v>
      </c>
      <c r="G1" s="2">
        <f t="shared" si="0"/>
        <v>2021</v>
      </c>
      <c r="H1" s="2">
        <f t="shared" si="0"/>
        <v>2022</v>
      </c>
      <c r="I1" s="2">
        <f t="shared" si="0"/>
        <v>2023</v>
      </c>
      <c r="J1" s="2">
        <f t="shared" si="0"/>
        <v>2024</v>
      </c>
      <c r="K1" s="2">
        <f t="shared" si="0"/>
        <v>2025</v>
      </c>
      <c r="L1" s="2">
        <f t="shared" si="0"/>
        <v>2026</v>
      </c>
      <c r="M1" s="2">
        <f t="shared" si="0"/>
        <v>2027</v>
      </c>
      <c r="N1" s="2">
        <f t="shared" si="0"/>
        <v>2028</v>
      </c>
      <c r="O1" s="2">
        <f t="shared" si="0"/>
        <v>2029</v>
      </c>
      <c r="P1" s="2">
        <f t="shared" si="0"/>
        <v>2030</v>
      </c>
      <c r="Q1" s="2">
        <f t="shared" si="0"/>
        <v>2031</v>
      </c>
      <c r="R1" s="2">
        <f t="shared" si="0"/>
        <v>2032</v>
      </c>
      <c r="S1" s="2">
        <f t="shared" si="0"/>
        <v>2033</v>
      </c>
      <c r="T1" s="2">
        <f t="shared" si="0"/>
        <v>2034</v>
      </c>
      <c r="U1" s="2">
        <f t="shared" si="0"/>
        <v>2035</v>
      </c>
      <c r="V1" s="2">
        <f t="shared" si="0"/>
        <v>2036</v>
      </c>
      <c r="X1" s="19" t="s">
        <v>43</v>
      </c>
      <c r="Y1" s="19" t="s">
        <v>42</v>
      </c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2:36" x14ac:dyDescent="0.2">
      <c r="B2" s="2">
        <v>0.99</v>
      </c>
      <c r="C2" s="24">
        <f t="shared" ref="C2:R8" si="1">PERCENTILE(C$34:C$83,$B2)</f>
        <v>1.04559</v>
      </c>
      <c r="D2" s="24">
        <f t="shared" si="1"/>
        <v>1.0375300000000001</v>
      </c>
      <c r="E2" s="24">
        <f t="shared" si="1"/>
        <v>1.0435699999999999</v>
      </c>
      <c r="F2" s="24">
        <f t="shared" si="1"/>
        <v>1.0411599999999999</v>
      </c>
      <c r="G2" s="24">
        <f t="shared" si="1"/>
        <v>1.05575</v>
      </c>
      <c r="H2" s="24">
        <f t="shared" si="1"/>
        <v>1.0440400000000001</v>
      </c>
      <c r="I2" s="24">
        <f t="shared" si="1"/>
        <v>1.0482</v>
      </c>
      <c r="J2" s="24">
        <f t="shared" si="1"/>
        <v>1.0616699999999999</v>
      </c>
      <c r="K2" s="24">
        <f t="shared" si="1"/>
        <v>1.0465499999999999</v>
      </c>
      <c r="L2" s="24">
        <f t="shared" si="1"/>
        <v>1.0355099999999999</v>
      </c>
      <c r="M2" s="24">
        <f t="shared" si="1"/>
        <v>1.04453</v>
      </c>
      <c r="N2" s="24">
        <f t="shared" si="1"/>
        <v>1.0526499999999999</v>
      </c>
      <c r="O2" s="24">
        <f t="shared" si="1"/>
        <v>1.0415099999999999</v>
      </c>
      <c r="P2" s="24">
        <f t="shared" si="1"/>
        <v>1.04955</v>
      </c>
      <c r="Q2" s="24">
        <f t="shared" si="1"/>
        <v>1.0470200000000001</v>
      </c>
      <c r="R2" s="24">
        <f t="shared" si="1"/>
        <v>1.04355</v>
      </c>
      <c r="S2" s="24">
        <f t="shared" ref="M2:V8" si="2">PERCENTILE(S$34:S$83,$B2)</f>
        <v>1.03302</v>
      </c>
      <c r="T2" s="24">
        <f t="shared" si="2"/>
        <v>1.0545499999999999</v>
      </c>
      <c r="U2" s="24">
        <f t="shared" si="2"/>
        <v>1.04051</v>
      </c>
      <c r="V2" s="24">
        <f t="shared" si="2"/>
        <v>1.0426899999999999</v>
      </c>
      <c r="X2" s="19">
        <v>1</v>
      </c>
      <c r="Y2" s="19" t="s">
        <v>48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2:36" x14ac:dyDescent="0.2">
      <c r="B3" s="2">
        <v>0.9</v>
      </c>
      <c r="C3" s="24">
        <f t="shared" si="1"/>
        <v>1.0272999999999999</v>
      </c>
      <c r="D3" s="24">
        <f t="shared" si="1"/>
        <v>1.0270999999999999</v>
      </c>
      <c r="E3" s="24">
        <f t="shared" si="1"/>
        <v>1.0214999999999999</v>
      </c>
      <c r="F3" s="24">
        <f t="shared" si="1"/>
        <v>1.0272999999999999</v>
      </c>
      <c r="G3" s="24">
        <f t="shared" si="1"/>
        <v>1.0281</v>
      </c>
      <c r="H3" s="24">
        <f t="shared" si="1"/>
        <v>1.0309999999999999</v>
      </c>
      <c r="I3" s="24">
        <f t="shared" si="1"/>
        <v>1.0250999999999999</v>
      </c>
      <c r="J3" s="24">
        <f t="shared" si="1"/>
        <v>1.0266999999999999</v>
      </c>
      <c r="K3" s="24">
        <f t="shared" si="1"/>
        <v>1.03</v>
      </c>
      <c r="L3" s="24">
        <f t="shared" si="1"/>
        <v>1.0245</v>
      </c>
      <c r="M3" s="24">
        <f t="shared" si="2"/>
        <v>1.0241</v>
      </c>
      <c r="N3" s="24">
        <f t="shared" si="2"/>
        <v>1.0214999999999999</v>
      </c>
      <c r="O3" s="24">
        <f t="shared" si="2"/>
        <v>1.0322</v>
      </c>
      <c r="P3" s="24">
        <f t="shared" si="2"/>
        <v>1.0272999999999999</v>
      </c>
      <c r="Q3" s="24">
        <f t="shared" si="2"/>
        <v>1.0281</v>
      </c>
      <c r="R3" s="24">
        <f t="shared" si="2"/>
        <v>1.0301</v>
      </c>
      <c r="S3" s="24">
        <f t="shared" si="2"/>
        <v>1.0233999999999999</v>
      </c>
      <c r="T3" s="24">
        <f t="shared" si="2"/>
        <v>1.0311999999999999</v>
      </c>
      <c r="U3" s="24">
        <f t="shared" si="2"/>
        <v>1.0243</v>
      </c>
      <c r="V3" s="24">
        <f t="shared" si="2"/>
        <v>1.0281</v>
      </c>
      <c r="W3" s="25"/>
      <c r="X3" s="26">
        <v>5</v>
      </c>
      <c r="Y3" s="19" t="s">
        <v>14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2:36" x14ac:dyDescent="0.2">
      <c r="B4" s="2">
        <v>0.75</v>
      </c>
      <c r="C4" s="24">
        <f t="shared" si="1"/>
        <v>1.0157499999999999</v>
      </c>
      <c r="D4" s="24">
        <f t="shared" si="1"/>
        <v>1.0169999999999999</v>
      </c>
      <c r="E4" s="24">
        <f t="shared" si="1"/>
        <v>1.0089999999999999</v>
      </c>
      <c r="F4" s="24">
        <f t="shared" si="1"/>
        <v>1.012</v>
      </c>
      <c r="G4" s="24">
        <f t="shared" si="1"/>
        <v>1.014</v>
      </c>
      <c r="H4" s="24">
        <f t="shared" si="1"/>
        <v>1.0177499999999999</v>
      </c>
      <c r="I4" s="24">
        <f t="shared" si="1"/>
        <v>1.0137499999999999</v>
      </c>
      <c r="J4" s="24">
        <f t="shared" si="1"/>
        <v>1.0137499999999999</v>
      </c>
      <c r="K4" s="24">
        <f t="shared" si="1"/>
        <v>1.0129999999999999</v>
      </c>
      <c r="L4" s="24">
        <f t="shared" si="1"/>
        <v>1.0122499999999999</v>
      </c>
      <c r="M4" s="24">
        <f t="shared" si="2"/>
        <v>1.0155000000000001</v>
      </c>
      <c r="N4" s="24">
        <f t="shared" si="2"/>
        <v>1.0097499999999999</v>
      </c>
      <c r="O4" s="24">
        <f t="shared" si="2"/>
        <v>1.0197499999999999</v>
      </c>
      <c r="P4" s="24">
        <f t="shared" si="2"/>
        <v>1.0105</v>
      </c>
      <c r="Q4" s="24">
        <f t="shared" si="2"/>
        <v>1.0135000000000001</v>
      </c>
      <c r="R4" s="24">
        <f t="shared" si="2"/>
        <v>1.0117499999999999</v>
      </c>
      <c r="S4" s="24">
        <f t="shared" si="2"/>
        <v>1.01275</v>
      </c>
      <c r="T4" s="24">
        <f t="shared" si="2"/>
        <v>1.0089999999999999</v>
      </c>
      <c r="U4" s="24">
        <f t="shared" si="2"/>
        <v>1.012</v>
      </c>
      <c r="V4" s="24">
        <f t="shared" si="2"/>
        <v>1.0189999999999999</v>
      </c>
      <c r="W4" s="25"/>
      <c r="X4" s="26">
        <v>13</v>
      </c>
      <c r="Y4" s="19" t="s">
        <v>13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2:36" x14ac:dyDescent="0.2">
      <c r="B5" s="2">
        <v>0.5</v>
      </c>
      <c r="C5" s="24">
        <f t="shared" si="1"/>
        <v>1.0004999999999999</v>
      </c>
      <c r="D5" s="24">
        <f t="shared" si="1"/>
        <v>0.99849999999999994</v>
      </c>
      <c r="E5" s="24">
        <f t="shared" si="1"/>
        <v>0.999</v>
      </c>
      <c r="F5" s="24">
        <f t="shared" si="1"/>
        <v>0.999</v>
      </c>
      <c r="G5" s="24">
        <f t="shared" si="1"/>
        <v>1.0004999999999999</v>
      </c>
      <c r="H5" s="24">
        <f t="shared" si="1"/>
        <v>0.99849999999999994</v>
      </c>
      <c r="I5" s="24">
        <f t="shared" si="1"/>
        <v>1.0004999999999999</v>
      </c>
      <c r="J5" s="24">
        <f t="shared" si="1"/>
        <v>1.0009999999999999</v>
      </c>
      <c r="K5" s="24">
        <f t="shared" si="1"/>
        <v>0.99950000000000006</v>
      </c>
      <c r="L5" s="24">
        <f t="shared" si="1"/>
        <v>1</v>
      </c>
      <c r="M5" s="24">
        <f t="shared" si="2"/>
        <v>0.99849999999999994</v>
      </c>
      <c r="N5" s="24">
        <f t="shared" si="2"/>
        <v>0.99950000000000006</v>
      </c>
      <c r="O5" s="24">
        <f t="shared" si="2"/>
        <v>0.999</v>
      </c>
      <c r="P5" s="24">
        <f t="shared" si="2"/>
        <v>0.999</v>
      </c>
      <c r="Q5" s="24">
        <f t="shared" si="2"/>
        <v>1</v>
      </c>
      <c r="R5" s="24">
        <f t="shared" si="2"/>
        <v>0.999</v>
      </c>
      <c r="S5" s="24">
        <f t="shared" si="2"/>
        <v>1.0004999999999999</v>
      </c>
      <c r="T5" s="24">
        <f t="shared" si="2"/>
        <v>1.0004999999999999</v>
      </c>
      <c r="U5" s="24">
        <f t="shared" si="2"/>
        <v>0.999</v>
      </c>
      <c r="V5" s="24">
        <f t="shared" si="2"/>
        <v>1</v>
      </c>
      <c r="W5" s="25"/>
      <c r="X5" s="26">
        <v>25</v>
      </c>
      <c r="Y5" s="19" t="s">
        <v>5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2:36" x14ac:dyDescent="0.2">
      <c r="B6" s="2">
        <v>0.25</v>
      </c>
      <c r="C6" s="24">
        <f t="shared" si="1"/>
        <v>0.98424999999999996</v>
      </c>
      <c r="D6" s="24">
        <f t="shared" si="1"/>
        <v>0.98424999999999996</v>
      </c>
      <c r="E6" s="24">
        <f t="shared" si="1"/>
        <v>0.98899999999999999</v>
      </c>
      <c r="F6" s="24">
        <f t="shared" si="1"/>
        <v>0.98699999999999999</v>
      </c>
      <c r="G6" s="24">
        <f t="shared" si="1"/>
        <v>0.98449999999999993</v>
      </c>
      <c r="H6" s="24">
        <f t="shared" si="1"/>
        <v>0.98424999999999996</v>
      </c>
      <c r="I6" s="24">
        <f t="shared" si="1"/>
        <v>0.98375000000000001</v>
      </c>
      <c r="J6" s="24">
        <f t="shared" si="1"/>
        <v>0.98524999999999996</v>
      </c>
      <c r="K6" s="24">
        <f t="shared" si="1"/>
        <v>0.98399999999999999</v>
      </c>
      <c r="L6" s="24">
        <f t="shared" si="1"/>
        <v>0.98775000000000002</v>
      </c>
      <c r="M6" s="24">
        <f t="shared" si="2"/>
        <v>0.98624999999999996</v>
      </c>
      <c r="N6" s="24">
        <f t="shared" si="2"/>
        <v>0.99024999999999996</v>
      </c>
      <c r="O6" s="24">
        <f t="shared" si="2"/>
        <v>0.97849999999999993</v>
      </c>
      <c r="P6" s="24">
        <f t="shared" si="2"/>
        <v>0.98775000000000002</v>
      </c>
      <c r="Q6" s="24">
        <f t="shared" si="2"/>
        <v>0.98524999999999996</v>
      </c>
      <c r="R6" s="24">
        <f t="shared" si="2"/>
        <v>0.98799999999999999</v>
      </c>
      <c r="S6" s="24">
        <f t="shared" si="2"/>
        <v>0.98649999999999993</v>
      </c>
      <c r="T6" s="24">
        <f t="shared" si="2"/>
        <v>0.99024999999999996</v>
      </c>
      <c r="U6" s="24">
        <f t="shared" si="2"/>
        <v>0.98524999999999996</v>
      </c>
      <c r="V6" s="24">
        <f t="shared" si="2"/>
        <v>0.98175000000000001</v>
      </c>
      <c r="W6" s="25"/>
      <c r="X6" s="26">
        <v>37</v>
      </c>
      <c r="Y6" s="19" t="s">
        <v>12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2:36" x14ac:dyDescent="0.2">
      <c r="B7" s="2">
        <v>0.1</v>
      </c>
      <c r="C7" s="24">
        <f t="shared" si="1"/>
        <v>0.97439999999999993</v>
      </c>
      <c r="D7" s="24">
        <f t="shared" si="1"/>
        <v>0.97350000000000003</v>
      </c>
      <c r="E7" s="24">
        <f t="shared" si="1"/>
        <v>0.97770000000000001</v>
      </c>
      <c r="F7" s="24">
        <f t="shared" si="1"/>
        <v>0.97499999999999998</v>
      </c>
      <c r="G7" s="24">
        <f t="shared" si="1"/>
        <v>0.9728</v>
      </c>
      <c r="H7" s="24">
        <f t="shared" si="1"/>
        <v>0.97439999999999993</v>
      </c>
      <c r="I7" s="24">
        <f t="shared" si="1"/>
        <v>0.97470000000000001</v>
      </c>
      <c r="J7" s="24">
        <f t="shared" si="1"/>
        <v>0.97139999999999993</v>
      </c>
      <c r="K7" s="24">
        <f t="shared" si="1"/>
        <v>0.97250000000000003</v>
      </c>
      <c r="L7" s="24">
        <f t="shared" si="1"/>
        <v>0.97460000000000002</v>
      </c>
      <c r="M7" s="24">
        <f t="shared" si="2"/>
        <v>0.97689999999999999</v>
      </c>
      <c r="N7" s="24">
        <f t="shared" si="2"/>
        <v>0.97589999999999999</v>
      </c>
      <c r="O7" s="24">
        <f t="shared" si="2"/>
        <v>0.96889999999999998</v>
      </c>
      <c r="P7" s="24">
        <f t="shared" si="2"/>
        <v>0.9738</v>
      </c>
      <c r="Q7" s="24">
        <f t="shared" si="2"/>
        <v>0.97160000000000002</v>
      </c>
      <c r="R7" s="24">
        <f t="shared" si="2"/>
        <v>0.96899999999999997</v>
      </c>
      <c r="S7" s="24">
        <f t="shared" si="2"/>
        <v>0.97860000000000003</v>
      </c>
      <c r="T7" s="24">
        <f t="shared" si="2"/>
        <v>0.96989999999999998</v>
      </c>
      <c r="U7" s="24">
        <f t="shared" si="2"/>
        <v>0.97799999999999998</v>
      </c>
      <c r="V7" s="24">
        <f t="shared" si="2"/>
        <v>0.97289999999999999</v>
      </c>
      <c r="W7" s="25"/>
      <c r="X7" s="26">
        <v>45</v>
      </c>
      <c r="Y7" s="19" t="s">
        <v>11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2:36" x14ac:dyDescent="0.2">
      <c r="B8" s="2">
        <v>0.01</v>
      </c>
      <c r="C8" s="24">
        <f t="shared" si="1"/>
        <v>0.96038999999999997</v>
      </c>
      <c r="D8" s="24">
        <f t="shared" si="1"/>
        <v>0.96197999999999995</v>
      </c>
      <c r="E8" s="24">
        <f t="shared" si="1"/>
        <v>0.95887999999999995</v>
      </c>
      <c r="F8" s="24">
        <f t="shared" si="1"/>
        <v>0.95738999999999996</v>
      </c>
      <c r="G8" s="24">
        <f t="shared" si="1"/>
        <v>0.95034999999999992</v>
      </c>
      <c r="H8" s="24">
        <f t="shared" si="1"/>
        <v>0.95695999999999992</v>
      </c>
      <c r="I8" s="24">
        <f t="shared" si="1"/>
        <v>0.95992</v>
      </c>
      <c r="J8" s="24">
        <f t="shared" si="1"/>
        <v>0.94288000000000005</v>
      </c>
      <c r="K8" s="24">
        <f t="shared" si="1"/>
        <v>0.95838999999999996</v>
      </c>
      <c r="L8" s="24">
        <f t="shared" si="1"/>
        <v>0.96544999999999992</v>
      </c>
      <c r="M8" s="24">
        <f t="shared" si="2"/>
        <v>0.95844999999999991</v>
      </c>
      <c r="N8" s="24">
        <f t="shared" si="2"/>
        <v>0.95124999999999993</v>
      </c>
      <c r="O8" s="24">
        <f t="shared" si="2"/>
        <v>0.95899999999999996</v>
      </c>
      <c r="P8" s="24">
        <f t="shared" si="2"/>
        <v>0.95297999999999994</v>
      </c>
      <c r="Q8" s="24">
        <f t="shared" si="2"/>
        <v>0.95348999999999995</v>
      </c>
      <c r="R8" s="24">
        <f t="shared" si="2"/>
        <v>0.95743</v>
      </c>
      <c r="S8" s="24">
        <f t="shared" si="2"/>
        <v>0.96697999999999995</v>
      </c>
      <c r="T8" s="24">
        <f t="shared" si="2"/>
        <v>0.94697999999999993</v>
      </c>
      <c r="U8" s="24">
        <f t="shared" si="2"/>
        <v>0.95797999999999994</v>
      </c>
      <c r="V8" s="24">
        <f t="shared" si="2"/>
        <v>0.95483999999999991</v>
      </c>
      <c r="W8" s="25"/>
      <c r="X8" s="26">
        <v>50</v>
      </c>
      <c r="Y8" s="19" t="s">
        <v>47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10" spans="2:36" x14ac:dyDescent="0.2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Y10" s="1" t="s">
        <v>57</v>
      </c>
    </row>
    <row r="11" spans="2:36" x14ac:dyDescent="0.2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2:36" x14ac:dyDescent="0.2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2:36" x14ac:dyDescent="0.2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2:36" x14ac:dyDescent="0.2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6" spans="2:36" x14ac:dyDescent="0.2">
      <c r="B16" s="28" t="str">
        <f>C30</f>
        <v>NG_Shock_East</v>
      </c>
      <c r="C16" s="3">
        <f>Forecasts!B8</f>
        <v>3.1128750000000007</v>
      </c>
      <c r="D16" s="3">
        <f>Forecasts!C8</f>
        <v>2.8404583333333338</v>
      </c>
      <c r="E16" s="3">
        <f>Forecasts!D8</f>
        <v>2.7055000000000002</v>
      </c>
      <c r="F16" s="3">
        <f>Forecasts!E8</f>
        <v>2.7507500000000005</v>
      </c>
      <c r="G16" s="3">
        <f>Forecasts!F8</f>
        <v>2.8956666666666666</v>
      </c>
      <c r="H16" s="3">
        <f>Forecasts!G8</f>
        <v>3.089575</v>
      </c>
      <c r="I16" s="3">
        <f>Forecasts!H8</f>
        <v>3.5654916666666665</v>
      </c>
      <c r="J16" s="3">
        <f>Forecasts!I8</f>
        <v>4.0380166666666666</v>
      </c>
      <c r="K16" s="3">
        <f>Forecasts!J8</f>
        <v>4.1963833333333334</v>
      </c>
      <c r="L16" s="3">
        <f>Forecasts!K8</f>
        <v>4.2854083333333328</v>
      </c>
      <c r="M16" s="3">
        <f>Forecasts!L8</f>
        <v>4.5170750000000002</v>
      </c>
      <c r="N16" s="3">
        <f>Forecasts!M8</f>
        <v>4.6358583333333341</v>
      </c>
      <c r="O16" s="3">
        <f>Forecasts!N8</f>
        <v>4.7798333333333334</v>
      </c>
      <c r="P16" s="3">
        <f>Forecasts!O8</f>
        <v>5.0602833333333326</v>
      </c>
      <c r="Q16" s="3">
        <f>Forecasts!P8</f>
        <v>5.2008583333333336</v>
      </c>
      <c r="R16" s="3">
        <f>Forecasts!Q8</f>
        <v>5.3501250000000011</v>
      </c>
      <c r="S16" s="3">
        <f>Forecasts!R8</f>
        <v>5.5327583333333337</v>
      </c>
      <c r="T16" s="3">
        <f>Forecasts!S8</f>
        <v>5.6791666666666671</v>
      </c>
      <c r="U16" s="3">
        <f>Forecasts!T8</f>
        <v>5.8280666666666683</v>
      </c>
      <c r="V16" s="3">
        <f>Forecasts!U8</f>
        <v>6.0500083333333334</v>
      </c>
    </row>
    <row r="17" spans="2:23" x14ac:dyDescent="0.2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3" x14ac:dyDescent="0.2">
      <c r="B18" s="28" t="s">
        <v>49</v>
      </c>
      <c r="C18" s="31">
        <f>MIN(C19:V19)</f>
        <v>0.21459662708333349</v>
      </c>
      <c r="D18" s="40" t="s">
        <v>50</v>
      </c>
      <c r="E18" s="31">
        <f>MAX(C19:V19)</f>
        <v>0.61090795833333278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3" x14ac:dyDescent="0.2">
      <c r="C19" s="31">
        <f t="shared" ref="C19:V19" si="3">C22-C28</f>
        <v>0.26521695000000012</v>
      </c>
      <c r="D19" s="31">
        <f t="shared" si="3"/>
        <v>0.21459662708333349</v>
      </c>
      <c r="E19" s="31">
        <f t="shared" si="3"/>
        <v>0.22912879499999983</v>
      </c>
      <c r="F19" s="31">
        <f t="shared" si="3"/>
        <v>0.2304303274999997</v>
      </c>
      <c r="G19" s="31">
        <f t="shared" si="3"/>
        <v>0.30520326666666708</v>
      </c>
      <c r="H19" s="31">
        <f t="shared" si="3"/>
        <v>0.26904019100000065</v>
      </c>
      <c r="I19" s="31">
        <f t="shared" si="3"/>
        <v>0.31476160433333344</v>
      </c>
      <c r="J19" s="31">
        <f t="shared" si="3"/>
        <v>0.47967599983333287</v>
      </c>
      <c r="K19" s="31">
        <f t="shared" si="3"/>
        <v>0.3699531546666659</v>
      </c>
      <c r="L19" s="31">
        <f t="shared" si="3"/>
        <v>0.30023570783333309</v>
      </c>
      <c r="M19" s="31">
        <f t="shared" si="3"/>
        <v>0.38882981600000033</v>
      </c>
      <c r="N19" s="31">
        <f t="shared" si="3"/>
        <v>0.47007603499999995</v>
      </c>
      <c r="O19" s="31">
        <f t="shared" si="3"/>
        <v>0.3943840483333334</v>
      </c>
      <c r="P19" s="31">
        <f t="shared" si="3"/>
        <v>0.48867156150000035</v>
      </c>
      <c r="Q19" s="31">
        <f t="shared" si="3"/>
        <v>0.48643627991666794</v>
      </c>
      <c r="R19" s="31">
        <f t="shared" si="3"/>
        <v>0.46075276500000051</v>
      </c>
      <c r="S19" s="31">
        <f t="shared" si="3"/>
        <v>0.36538336033333429</v>
      </c>
      <c r="T19" s="31">
        <f t="shared" si="3"/>
        <v>0.61090795833333278</v>
      </c>
      <c r="U19" s="31">
        <f t="shared" si="3"/>
        <v>0.48099034200000013</v>
      </c>
      <c r="V19" s="31">
        <f t="shared" si="3"/>
        <v>0.53149323208333321</v>
      </c>
    </row>
    <row r="20" spans="2:23" x14ac:dyDescent="0.2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3" x14ac:dyDescent="0.2">
      <c r="C21" s="39">
        <f>C33</f>
        <v>2017</v>
      </c>
      <c r="D21" s="39">
        <f t="shared" ref="D21:V21" si="4">D33</f>
        <v>2018</v>
      </c>
      <c r="E21" s="39">
        <f t="shared" si="4"/>
        <v>2019</v>
      </c>
      <c r="F21" s="39">
        <f t="shared" si="4"/>
        <v>2020</v>
      </c>
      <c r="G21" s="39">
        <f t="shared" si="4"/>
        <v>2021</v>
      </c>
      <c r="H21" s="39">
        <f t="shared" si="4"/>
        <v>2022</v>
      </c>
      <c r="I21" s="39">
        <f t="shared" si="4"/>
        <v>2023</v>
      </c>
      <c r="J21" s="39">
        <f t="shared" si="4"/>
        <v>2024</v>
      </c>
      <c r="K21" s="39">
        <f t="shared" si="4"/>
        <v>2025</v>
      </c>
      <c r="L21" s="39">
        <f t="shared" si="4"/>
        <v>2026</v>
      </c>
      <c r="M21" s="39">
        <f t="shared" si="4"/>
        <v>2027</v>
      </c>
      <c r="N21" s="39">
        <f t="shared" si="4"/>
        <v>2028</v>
      </c>
      <c r="O21" s="39">
        <f t="shared" si="4"/>
        <v>2029</v>
      </c>
      <c r="P21" s="39">
        <f t="shared" si="4"/>
        <v>2030</v>
      </c>
      <c r="Q21" s="39">
        <f t="shared" si="4"/>
        <v>2031</v>
      </c>
      <c r="R21" s="39">
        <f t="shared" si="4"/>
        <v>2032</v>
      </c>
      <c r="S21" s="39">
        <f t="shared" si="4"/>
        <v>2033</v>
      </c>
      <c r="T21" s="39">
        <f t="shared" si="4"/>
        <v>2034</v>
      </c>
      <c r="U21" s="39">
        <f t="shared" si="4"/>
        <v>2035</v>
      </c>
      <c r="V21" s="39">
        <f t="shared" si="4"/>
        <v>2036</v>
      </c>
    </row>
    <row r="22" spans="2:23" x14ac:dyDescent="0.2">
      <c r="B22" s="2" t="s">
        <v>47</v>
      </c>
      <c r="C22" s="31">
        <f t="shared" ref="C22:V22" si="5">C2*C$16</f>
        <v>3.2547909712500007</v>
      </c>
      <c r="D22" s="31">
        <f t="shared" si="5"/>
        <v>2.9470607345833337</v>
      </c>
      <c r="E22" s="31">
        <f t="shared" si="5"/>
        <v>2.8233786350000001</v>
      </c>
      <c r="F22" s="31">
        <f t="shared" si="5"/>
        <v>2.8639708700000002</v>
      </c>
      <c r="G22" s="31">
        <f t="shared" si="5"/>
        <v>3.0571000833333333</v>
      </c>
      <c r="H22" s="31">
        <f t="shared" si="5"/>
        <v>3.2256398830000004</v>
      </c>
      <c r="I22" s="31">
        <f t="shared" si="5"/>
        <v>3.7373483649999999</v>
      </c>
      <c r="J22" s="31">
        <f t="shared" si="5"/>
        <v>4.2870411544999998</v>
      </c>
      <c r="K22" s="31">
        <f t="shared" si="5"/>
        <v>4.3917249774999991</v>
      </c>
      <c r="L22" s="31">
        <f t="shared" si="5"/>
        <v>4.4375831832499992</v>
      </c>
      <c r="M22" s="31">
        <f t="shared" si="5"/>
        <v>4.7182203497500002</v>
      </c>
      <c r="N22" s="31">
        <f t="shared" si="5"/>
        <v>4.8799362745833337</v>
      </c>
      <c r="O22" s="31">
        <f t="shared" si="5"/>
        <v>4.9782442150000001</v>
      </c>
      <c r="P22" s="31">
        <f t="shared" si="5"/>
        <v>5.3110203724999989</v>
      </c>
      <c r="Q22" s="31">
        <f t="shared" si="5"/>
        <v>5.4454026921666676</v>
      </c>
      <c r="R22" s="31">
        <f t="shared" si="5"/>
        <v>5.5831229437500012</v>
      </c>
      <c r="S22" s="31">
        <f t="shared" si="5"/>
        <v>5.7154500135000008</v>
      </c>
      <c r="T22" s="31">
        <f t="shared" si="5"/>
        <v>5.9889652083333331</v>
      </c>
      <c r="U22" s="31">
        <f t="shared" si="5"/>
        <v>6.0641616473333348</v>
      </c>
      <c r="V22" s="31">
        <f t="shared" si="5"/>
        <v>6.3082831890833324</v>
      </c>
    </row>
    <row r="23" spans="2:23" x14ac:dyDescent="0.2">
      <c r="B23" s="2" t="s">
        <v>11</v>
      </c>
      <c r="C23" s="31">
        <f t="shared" ref="C23:V23" si="6">C3*C$16</f>
        <v>3.1978564875000002</v>
      </c>
      <c r="D23" s="31">
        <f t="shared" si="6"/>
        <v>2.917434754166667</v>
      </c>
      <c r="E23" s="31">
        <f t="shared" si="6"/>
        <v>2.7636682499999998</v>
      </c>
      <c r="F23" s="31">
        <f t="shared" si="6"/>
        <v>2.8258454749999999</v>
      </c>
      <c r="G23" s="31">
        <f t="shared" si="6"/>
        <v>2.9770349</v>
      </c>
      <c r="H23" s="31">
        <f t="shared" si="6"/>
        <v>3.1853518249999997</v>
      </c>
      <c r="I23" s="31">
        <f t="shared" si="6"/>
        <v>3.6549855074999993</v>
      </c>
      <c r="J23" s="31">
        <f t="shared" si="6"/>
        <v>4.1458317116666663</v>
      </c>
      <c r="K23" s="31">
        <f t="shared" si="6"/>
        <v>4.3222748333333332</v>
      </c>
      <c r="L23" s="31">
        <f t="shared" si="6"/>
        <v>4.3904008374999997</v>
      </c>
      <c r="M23" s="31">
        <f t="shared" si="6"/>
        <v>4.6259365075000005</v>
      </c>
      <c r="N23" s="31">
        <f t="shared" si="6"/>
        <v>4.7355292875000004</v>
      </c>
      <c r="O23" s="31">
        <f t="shared" si="6"/>
        <v>4.9337439666666665</v>
      </c>
      <c r="P23" s="31">
        <f t="shared" si="6"/>
        <v>5.1984290683333318</v>
      </c>
      <c r="Q23" s="31">
        <f t="shared" si="6"/>
        <v>5.3470024524999999</v>
      </c>
      <c r="R23" s="31">
        <f t="shared" si="6"/>
        <v>5.5111637625000016</v>
      </c>
      <c r="S23" s="31">
        <f t="shared" si="6"/>
        <v>5.6622248783333333</v>
      </c>
      <c r="T23" s="31">
        <f t="shared" si="6"/>
        <v>5.8563566666666667</v>
      </c>
      <c r="U23" s="31">
        <f t="shared" si="6"/>
        <v>5.9696886866666681</v>
      </c>
      <c r="V23" s="31">
        <f t="shared" si="6"/>
        <v>6.2200135675000006</v>
      </c>
    </row>
    <row r="24" spans="2:23" x14ac:dyDescent="0.2">
      <c r="B24" s="2" t="s">
        <v>12</v>
      </c>
      <c r="C24" s="31">
        <f t="shared" ref="C24:V24" si="7">C4*C$16</f>
        <v>3.1619027812500007</v>
      </c>
      <c r="D24" s="31">
        <f t="shared" si="7"/>
        <v>2.8887461249999999</v>
      </c>
      <c r="E24" s="31">
        <f t="shared" si="7"/>
        <v>2.7298494999999998</v>
      </c>
      <c r="F24" s="31">
        <f t="shared" si="7"/>
        <v>2.7837590000000003</v>
      </c>
      <c r="G24" s="31">
        <f t="shared" si="7"/>
        <v>2.9362059999999999</v>
      </c>
      <c r="H24" s="31">
        <f t="shared" si="7"/>
        <v>3.1444149562499999</v>
      </c>
      <c r="I24" s="31">
        <f t="shared" si="7"/>
        <v>3.6145171770833331</v>
      </c>
      <c r="J24" s="31">
        <f t="shared" si="7"/>
        <v>4.093539395833333</v>
      </c>
      <c r="K24" s="31">
        <f t="shared" si="7"/>
        <v>4.2509363166666665</v>
      </c>
      <c r="L24" s="31">
        <f t="shared" si="7"/>
        <v>4.3379045854166653</v>
      </c>
      <c r="M24" s="31">
        <f t="shared" si="7"/>
        <v>4.5870896625000004</v>
      </c>
      <c r="N24" s="31">
        <f t="shared" si="7"/>
        <v>4.681057952083334</v>
      </c>
      <c r="O24" s="31">
        <f t="shared" si="7"/>
        <v>4.8742350416666662</v>
      </c>
      <c r="P24" s="31">
        <f t="shared" si="7"/>
        <v>5.1134163083333322</v>
      </c>
      <c r="Q24" s="31">
        <f t="shared" si="7"/>
        <v>5.2710699208333338</v>
      </c>
      <c r="R24" s="31">
        <f t="shared" si="7"/>
        <v>5.4129889687500006</v>
      </c>
      <c r="S24" s="31">
        <f t="shared" si="7"/>
        <v>5.6033010020833336</v>
      </c>
      <c r="T24" s="31">
        <f t="shared" si="7"/>
        <v>5.7302791666666666</v>
      </c>
      <c r="U24" s="31">
        <f t="shared" si="7"/>
        <v>5.8980034666666681</v>
      </c>
      <c r="V24" s="31">
        <f t="shared" si="7"/>
        <v>6.164958491666666</v>
      </c>
    </row>
    <row r="25" spans="2:23" x14ac:dyDescent="0.2">
      <c r="B25" s="2" t="s">
        <v>5</v>
      </c>
      <c r="C25" s="31">
        <f t="shared" ref="C25:V25" si="8">AVERAGE(C$34:C$133)*C$16</f>
        <v>3.1129372575000009</v>
      </c>
      <c r="D25" s="31">
        <f t="shared" si="8"/>
        <v>2.8404583333333333</v>
      </c>
      <c r="E25" s="31">
        <f t="shared" si="8"/>
        <v>2.7053917800000007</v>
      </c>
      <c r="F25" s="31">
        <f t="shared" si="8"/>
        <v>2.75075</v>
      </c>
      <c r="G25" s="31">
        <f t="shared" si="8"/>
        <v>2.8957245799999995</v>
      </c>
      <c r="H25" s="31">
        <f t="shared" si="8"/>
        <v>3.0896367915000003</v>
      </c>
      <c r="I25" s="31">
        <f t="shared" si="8"/>
        <v>3.5654203568333322</v>
      </c>
      <c r="J25" s="31">
        <f t="shared" si="8"/>
        <v>4.0381781873333313</v>
      </c>
      <c r="K25" s="31">
        <f t="shared" si="8"/>
        <v>4.196719044</v>
      </c>
      <c r="L25" s="31">
        <f t="shared" si="8"/>
        <v>4.2854083333333319</v>
      </c>
      <c r="M25" s="31">
        <f t="shared" si="8"/>
        <v>4.5168039754999993</v>
      </c>
      <c r="N25" s="31">
        <f t="shared" si="8"/>
        <v>4.6357656161666663</v>
      </c>
      <c r="O25" s="31">
        <f t="shared" si="8"/>
        <v>4.7799289300000005</v>
      </c>
      <c r="P25" s="31">
        <f t="shared" si="8"/>
        <v>5.0601821276666668</v>
      </c>
      <c r="Q25" s="31">
        <f t="shared" si="8"/>
        <v>5.2009623505000011</v>
      </c>
      <c r="R25" s="31">
        <f t="shared" si="8"/>
        <v>5.3502320025000003</v>
      </c>
      <c r="S25" s="31">
        <f t="shared" si="8"/>
        <v>5.5328689885000006</v>
      </c>
      <c r="T25" s="31">
        <f t="shared" si="8"/>
        <v>5.6791666666666671</v>
      </c>
      <c r="U25" s="31">
        <f t="shared" si="8"/>
        <v>5.827367298666668</v>
      </c>
      <c r="V25" s="31">
        <f t="shared" si="8"/>
        <v>6.0504923340000021</v>
      </c>
    </row>
    <row r="26" spans="2:23" x14ac:dyDescent="0.2">
      <c r="B26" s="2" t="s">
        <v>13</v>
      </c>
      <c r="C26" s="31">
        <f t="shared" ref="C26:V26" si="9">C6*C$16</f>
        <v>3.0638472187500008</v>
      </c>
      <c r="D26" s="31">
        <f t="shared" si="9"/>
        <v>2.7957211145833338</v>
      </c>
      <c r="E26" s="31">
        <f t="shared" si="9"/>
        <v>2.6757395000000002</v>
      </c>
      <c r="F26" s="31">
        <f t="shared" si="9"/>
        <v>2.7149902500000005</v>
      </c>
      <c r="G26" s="31">
        <f t="shared" si="9"/>
        <v>2.8507838333333333</v>
      </c>
      <c r="H26" s="31">
        <f t="shared" si="9"/>
        <v>3.0409141937499999</v>
      </c>
      <c r="I26" s="31">
        <f t="shared" si="9"/>
        <v>3.5075524270833331</v>
      </c>
      <c r="J26" s="31">
        <f t="shared" si="9"/>
        <v>3.978455920833333</v>
      </c>
      <c r="K26" s="31">
        <f t="shared" si="9"/>
        <v>4.1292412000000001</v>
      </c>
      <c r="L26" s="31">
        <f t="shared" si="9"/>
        <v>4.2329120812499994</v>
      </c>
      <c r="M26" s="31">
        <f t="shared" si="9"/>
        <v>4.45496521875</v>
      </c>
      <c r="N26" s="31">
        <f t="shared" si="9"/>
        <v>4.5906587145833342</v>
      </c>
      <c r="O26" s="31">
        <f t="shared" si="9"/>
        <v>4.6770669166666661</v>
      </c>
      <c r="P26" s="31">
        <f t="shared" si="9"/>
        <v>4.998294862499999</v>
      </c>
      <c r="Q26" s="31">
        <f t="shared" si="9"/>
        <v>5.1241456729166668</v>
      </c>
      <c r="R26" s="31">
        <f t="shared" si="9"/>
        <v>5.2859235000000009</v>
      </c>
      <c r="S26" s="31">
        <f t="shared" si="9"/>
        <v>5.4580660958333329</v>
      </c>
      <c r="T26" s="31">
        <f t="shared" si="9"/>
        <v>5.6237947916666666</v>
      </c>
      <c r="U26" s="31">
        <f t="shared" si="9"/>
        <v>5.7421026833333348</v>
      </c>
      <c r="V26" s="31">
        <f t="shared" si="9"/>
        <v>5.9395956812500001</v>
      </c>
    </row>
    <row r="27" spans="2:23" x14ac:dyDescent="0.2">
      <c r="B27" s="2" t="s">
        <v>14</v>
      </c>
      <c r="C27" s="31">
        <f t="shared" ref="C27:V27" si="10">C7*C$16</f>
        <v>3.0331854000000007</v>
      </c>
      <c r="D27" s="31">
        <f t="shared" si="10"/>
        <v>2.7651861875000003</v>
      </c>
      <c r="E27" s="31">
        <f t="shared" si="10"/>
        <v>2.6451673500000004</v>
      </c>
      <c r="F27" s="31">
        <f t="shared" si="10"/>
        <v>2.6819812500000002</v>
      </c>
      <c r="G27" s="31">
        <f t="shared" si="10"/>
        <v>2.8169045333333331</v>
      </c>
      <c r="H27" s="31">
        <f t="shared" si="10"/>
        <v>3.0104818799999999</v>
      </c>
      <c r="I27" s="31">
        <f t="shared" si="10"/>
        <v>3.4752847275000001</v>
      </c>
      <c r="J27" s="31">
        <f t="shared" si="10"/>
        <v>3.9225293899999998</v>
      </c>
      <c r="K27" s="31">
        <f t="shared" si="10"/>
        <v>4.080982791666667</v>
      </c>
      <c r="L27" s="31">
        <f t="shared" si="10"/>
        <v>4.1765589616666663</v>
      </c>
      <c r="M27" s="31">
        <f t="shared" si="10"/>
        <v>4.4127305674999997</v>
      </c>
      <c r="N27" s="31">
        <f t="shared" si="10"/>
        <v>4.5241341475000008</v>
      </c>
      <c r="O27" s="31">
        <f t="shared" si="10"/>
        <v>4.6311805166666664</v>
      </c>
      <c r="P27" s="31">
        <f t="shared" si="10"/>
        <v>4.9277039099999991</v>
      </c>
      <c r="Q27" s="31">
        <f t="shared" si="10"/>
        <v>5.0531539566666668</v>
      </c>
      <c r="R27" s="31">
        <f t="shared" si="10"/>
        <v>5.1842711250000013</v>
      </c>
      <c r="S27" s="31">
        <f t="shared" si="10"/>
        <v>5.4143573050000002</v>
      </c>
      <c r="T27" s="31">
        <f t="shared" si="10"/>
        <v>5.50822375</v>
      </c>
      <c r="U27" s="31">
        <f t="shared" si="10"/>
        <v>5.6998492000000018</v>
      </c>
      <c r="V27" s="31">
        <f t="shared" si="10"/>
        <v>5.8860531075000004</v>
      </c>
    </row>
    <row r="28" spans="2:23" x14ac:dyDescent="0.2">
      <c r="B28" s="2" t="s">
        <v>48</v>
      </c>
      <c r="C28" s="31">
        <f t="shared" ref="C28:V28" si="11">C8*C$16</f>
        <v>2.9895740212500006</v>
      </c>
      <c r="D28" s="31">
        <f t="shared" si="11"/>
        <v>2.7324641075000002</v>
      </c>
      <c r="E28" s="31">
        <f t="shared" si="11"/>
        <v>2.5942498400000003</v>
      </c>
      <c r="F28" s="31">
        <f t="shared" si="11"/>
        <v>2.6335405425000005</v>
      </c>
      <c r="G28" s="31">
        <f t="shared" si="11"/>
        <v>2.7518968166666662</v>
      </c>
      <c r="H28" s="31">
        <f t="shared" si="11"/>
        <v>2.9565996919999997</v>
      </c>
      <c r="I28" s="31">
        <f t="shared" si="11"/>
        <v>3.4225867606666664</v>
      </c>
      <c r="J28" s="31">
        <f t="shared" si="11"/>
        <v>3.8073651546666669</v>
      </c>
      <c r="K28" s="31">
        <f t="shared" si="11"/>
        <v>4.0217718228333332</v>
      </c>
      <c r="L28" s="31">
        <f t="shared" si="11"/>
        <v>4.1373474754166661</v>
      </c>
      <c r="M28" s="31">
        <f t="shared" si="11"/>
        <v>4.3293905337499998</v>
      </c>
      <c r="N28" s="31">
        <f t="shared" si="11"/>
        <v>4.4098602395833337</v>
      </c>
      <c r="O28" s="31">
        <f t="shared" si="11"/>
        <v>4.5838601666666667</v>
      </c>
      <c r="P28" s="31">
        <f t="shared" si="11"/>
        <v>4.8223488109999986</v>
      </c>
      <c r="Q28" s="31">
        <f t="shared" si="11"/>
        <v>4.9589664122499997</v>
      </c>
      <c r="R28" s="31">
        <f t="shared" si="11"/>
        <v>5.1223701787500007</v>
      </c>
      <c r="S28" s="31">
        <f t="shared" si="11"/>
        <v>5.3500666531666665</v>
      </c>
      <c r="T28" s="31">
        <f t="shared" si="11"/>
        <v>5.3780572500000003</v>
      </c>
      <c r="U28" s="31">
        <f t="shared" si="11"/>
        <v>5.5831713053333347</v>
      </c>
      <c r="V28" s="31">
        <f t="shared" si="11"/>
        <v>5.7767899569999992</v>
      </c>
    </row>
    <row r="30" spans="2:23" x14ac:dyDescent="0.2">
      <c r="B30" s="2" t="s">
        <v>3</v>
      </c>
      <c r="C30" s="2" t="s">
        <v>8</v>
      </c>
      <c r="F30" s="32"/>
    </row>
    <row r="31" spans="2:23" x14ac:dyDescent="0.2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"/>
    </row>
    <row r="32" spans="2:23" x14ac:dyDescent="0.2">
      <c r="B32" s="2" t="s">
        <v>4</v>
      </c>
      <c r="C32" s="2" t="s">
        <v>0</v>
      </c>
    </row>
    <row r="33" spans="2:36" ht="51" x14ac:dyDescent="0.2">
      <c r="B33" s="2" t="s">
        <v>44</v>
      </c>
      <c r="C33" s="2">
        <f>'Fig 7.9 P - Mid C'!C33</f>
        <v>2017</v>
      </c>
      <c r="D33" s="2">
        <f>'Fig 7.9 P - Mid C'!D33</f>
        <v>2018</v>
      </c>
      <c r="E33" s="2">
        <f>'Fig 7.9 P - Mid C'!E33</f>
        <v>2019</v>
      </c>
      <c r="F33" s="2">
        <f>'Fig 7.9 P - Mid C'!F33</f>
        <v>2020</v>
      </c>
      <c r="G33" s="2">
        <f>'Fig 7.9 P - Mid C'!G33</f>
        <v>2021</v>
      </c>
      <c r="H33" s="2">
        <f>'Fig 7.9 P - Mid C'!H33</f>
        <v>2022</v>
      </c>
      <c r="I33" s="2">
        <f>'Fig 7.9 P - Mid C'!I33</f>
        <v>2023</v>
      </c>
      <c r="J33" s="2">
        <f>'Fig 7.9 P - Mid C'!J33</f>
        <v>2024</v>
      </c>
      <c r="K33" s="2">
        <f>'Fig 7.9 P - Mid C'!K33</f>
        <v>2025</v>
      </c>
      <c r="L33" s="2">
        <f>'Fig 7.9 P - Mid C'!L33</f>
        <v>2026</v>
      </c>
      <c r="M33" s="2">
        <f>'Fig 7.9 P - Mid C'!M33</f>
        <v>2027</v>
      </c>
      <c r="N33" s="2">
        <f>'Fig 7.9 P - Mid C'!N33</f>
        <v>2028</v>
      </c>
      <c r="O33" s="2">
        <f>'Fig 7.9 P - Mid C'!O33</f>
        <v>2029</v>
      </c>
      <c r="P33" s="2">
        <f>'Fig 7.9 P - Mid C'!P33</f>
        <v>2030</v>
      </c>
      <c r="Q33" s="2">
        <f>'Fig 7.9 P - Mid C'!Q33</f>
        <v>2031</v>
      </c>
      <c r="R33" s="2">
        <f>'Fig 7.9 P - Mid C'!R33</f>
        <v>2032</v>
      </c>
      <c r="S33" s="2">
        <f>'Fig 7.9 P - Mid C'!S33</f>
        <v>2033</v>
      </c>
      <c r="T33" s="2">
        <f>'Fig 7.9 P - Mid C'!T33</f>
        <v>2034</v>
      </c>
      <c r="U33" s="2">
        <f>'Fig 7.9 P - Mid C'!U33</f>
        <v>2035</v>
      </c>
      <c r="V33" s="2">
        <f>'Fig 7.9 P - Mid C'!V33</f>
        <v>2036</v>
      </c>
      <c r="W33" s="34" t="s">
        <v>53</v>
      </c>
      <c r="X33" s="35" t="s">
        <v>5</v>
      </c>
      <c r="Y33" s="34" t="s">
        <v>45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2:36" x14ac:dyDescent="0.2">
      <c r="B34" s="2">
        <f>'NG East Shock'!AE5</f>
        <v>30</v>
      </c>
      <c r="C34" s="2">
        <f>'NG East Shock'!AF5</f>
        <v>1.0269999999999999</v>
      </c>
      <c r="D34" s="2">
        <f>'NG East Shock'!AG5</f>
        <v>1.0109999999999999</v>
      </c>
      <c r="E34" s="2">
        <f>'NG East Shock'!AH5</f>
        <v>0.98299999999999998</v>
      </c>
      <c r="F34" s="2">
        <f>'NG East Shock'!AI5</f>
        <v>1.012</v>
      </c>
      <c r="G34" s="2">
        <f>'NG East Shock'!AJ5</f>
        <v>1.0389999999999999</v>
      </c>
      <c r="H34" s="2">
        <f>'NG East Shock'!AK5</f>
        <v>0.98699999999999999</v>
      </c>
      <c r="I34" s="2">
        <f>'NG East Shock'!AL5</f>
        <v>1.0129999999999999</v>
      </c>
      <c r="J34" s="2">
        <f>'NG East Shock'!AM5</f>
        <v>1.006</v>
      </c>
      <c r="K34" s="2">
        <f>'NG East Shock'!AN5</f>
        <v>1.044</v>
      </c>
      <c r="L34" s="2">
        <f>'NG East Shock'!AO5</f>
        <v>0.98599999999999999</v>
      </c>
      <c r="M34" s="2">
        <f>'NG East Shock'!AP5</f>
        <v>0.999</v>
      </c>
      <c r="N34" s="2">
        <f>'NG East Shock'!AQ5</f>
        <v>1.06</v>
      </c>
      <c r="O34" s="2">
        <f>'NG East Shock'!AR5</f>
        <v>0.999</v>
      </c>
      <c r="P34" s="2">
        <f>'NG East Shock'!AS5</f>
        <v>0.99</v>
      </c>
      <c r="Q34" s="2">
        <f>'NG East Shock'!AT5</f>
        <v>1.0009999999999999</v>
      </c>
      <c r="R34" s="2">
        <f>'NG East Shock'!AU5</f>
        <v>1.0349999999999999</v>
      </c>
      <c r="S34" s="2">
        <f>'NG East Shock'!AV5</f>
        <v>0.98899999999999999</v>
      </c>
      <c r="T34" s="2">
        <f>'NG East Shock'!AW5</f>
        <v>1.004</v>
      </c>
      <c r="U34" s="2">
        <f>'NG East Shock'!AX5</f>
        <v>1.024</v>
      </c>
      <c r="V34" s="2">
        <f>'NG East Shock'!AY5</f>
        <v>0.97</v>
      </c>
      <c r="W34" s="19">
        <f>'NG East Shock'!AZ5</f>
        <v>47</v>
      </c>
      <c r="X34" s="19">
        <f>'NG East Shock'!BA5</f>
        <v>1.00895</v>
      </c>
      <c r="Y34" s="19">
        <f>'NG East Shock'!BB5</f>
        <v>1</v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2:36" x14ac:dyDescent="0.2">
      <c r="B35" s="2">
        <f>'NG East Shock'!AE6</f>
        <v>20</v>
      </c>
      <c r="C35" s="2">
        <f>'NG East Shock'!AF6</f>
        <v>1.0209999999999999</v>
      </c>
      <c r="D35" s="2">
        <f>'NG East Shock'!AG6</f>
        <v>1.02</v>
      </c>
      <c r="E35" s="2">
        <f>'NG East Shock'!AH6</f>
        <v>1.04</v>
      </c>
      <c r="F35" s="2">
        <f>'NG East Shock'!AI6</f>
        <v>0.98199999999999998</v>
      </c>
      <c r="G35" s="2">
        <f>'NG East Shock'!AJ6</f>
        <v>0.98599999999999999</v>
      </c>
      <c r="H35" s="2">
        <f>'NG East Shock'!AK6</f>
        <v>1.0309999999999999</v>
      </c>
      <c r="I35" s="2">
        <f>'NG East Shock'!AL6</f>
        <v>1.014</v>
      </c>
      <c r="J35" s="2">
        <f>'NG East Shock'!AM6</f>
        <v>0.97799999999999998</v>
      </c>
      <c r="K35" s="2">
        <f>'NG East Shock'!AN6</f>
        <v>1.0129999999999999</v>
      </c>
      <c r="L35" s="2">
        <f>'NG East Shock'!AO6</f>
        <v>1.006</v>
      </c>
      <c r="M35" s="2">
        <f>'NG East Shock'!AP6</f>
        <v>1.014</v>
      </c>
      <c r="N35" s="2">
        <f>'NG East Shock'!AQ6</f>
        <v>1.0449999999999999</v>
      </c>
      <c r="O35" s="2">
        <f>'NG East Shock'!AR6</f>
        <v>1.01</v>
      </c>
      <c r="P35" s="2">
        <f>'NG East Shock'!AS6</f>
        <v>0.999</v>
      </c>
      <c r="Q35" s="2">
        <f>'NG East Shock'!AT6</f>
        <v>1.044</v>
      </c>
      <c r="R35" s="2">
        <f>'NG East Shock'!AU6</f>
        <v>0.98699999999999999</v>
      </c>
      <c r="S35" s="2">
        <f>'NG East Shock'!AV6</f>
        <v>1.006</v>
      </c>
      <c r="T35" s="2">
        <f>'NG East Shock'!AW6</f>
        <v>0.97799999999999998</v>
      </c>
      <c r="U35" s="2">
        <f>'NG East Shock'!AX6</f>
        <v>0.99199999999999999</v>
      </c>
      <c r="V35" s="2">
        <f>'NG East Shock'!AY6</f>
        <v>0.99099999999999999</v>
      </c>
      <c r="W35" s="19">
        <f>'NG East Shock'!AZ6</f>
        <v>31</v>
      </c>
      <c r="X35" s="19">
        <f>'NG East Shock'!BA6</f>
        <v>1.0078499999999999</v>
      </c>
      <c r="Y35" s="19">
        <f>'NG East Shock'!BB6</f>
        <v>2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2:36" x14ac:dyDescent="0.2">
      <c r="B36" s="2">
        <f>'NG East Shock'!AE7</f>
        <v>35</v>
      </c>
      <c r="C36" s="2">
        <f>'NG East Shock'!AF7</f>
        <v>0.995</v>
      </c>
      <c r="D36" s="2">
        <f>'NG East Shock'!AG7</f>
        <v>1.0349999999999999</v>
      </c>
      <c r="E36" s="2">
        <f>'NG East Shock'!AH7</f>
        <v>0.98699999999999999</v>
      </c>
      <c r="F36" s="2">
        <f>'NG East Shock'!AI7</f>
        <v>1.0329999999999999</v>
      </c>
      <c r="G36" s="2">
        <f>'NG East Shock'!AJ7</f>
        <v>1.0089999999999999</v>
      </c>
      <c r="H36" s="2">
        <f>'NG East Shock'!AK7</f>
        <v>1.0129999999999999</v>
      </c>
      <c r="I36" s="2">
        <f>'NG East Shock'!AL7</f>
        <v>1.0029999999999999</v>
      </c>
      <c r="J36" s="2">
        <f>'NG East Shock'!AM7</f>
        <v>1.07</v>
      </c>
      <c r="K36" s="2">
        <f>'NG East Shock'!AN7</f>
        <v>1.0129999999999999</v>
      </c>
      <c r="L36" s="2">
        <f>'NG East Shock'!AO7</f>
        <v>0.99</v>
      </c>
      <c r="M36" s="2">
        <f>'NG East Shock'!AP7</f>
        <v>1.0069999999999999</v>
      </c>
      <c r="N36" s="2">
        <f>'NG East Shock'!AQ7</f>
        <v>0.995</v>
      </c>
      <c r="O36" s="2">
        <f>'NG East Shock'!AR7</f>
        <v>0.97699999999999998</v>
      </c>
      <c r="P36" s="2">
        <f>'NG East Shock'!AS7</f>
        <v>1.002</v>
      </c>
      <c r="Q36" s="2">
        <f>'NG East Shock'!AT7</f>
        <v>1.018</v>
      </c>
      <c r="R36" s="2">
        <f>'NG East Shock'!AU7</f>
        <v>0.96399999999999997</v>
      </c>
      <c r="S36" s="2">
        <f>'NG East Shock'!AV7</f>
        <v>1.0009999999999999</v>
      </c>
      <c r="T36" s="2">
        <f>'NG East Shock'!AW7</f>
        <v>1.0009999999999999</v>
      </c>
      <c r="U36" s="2">
        <f>'NG East Shock'!AX7</f>
        <v>1.03</v>
      </c>
      <c r="V36" s="2">
        <f>'NG East Shock'!AY7</f>
        <v>0.98899999999999999</v>
      </c>
      <c r="W36" s="19">
        <f>'NG East Shock'!AZ7</f>
        <v>34</v>
      </c>
      <c r="X36" s="19">
        <f>'NG East Shock'!BA7</f>
        <v>1.0066000000000002</v>
      </c>
      <c r="Y36" s="19">
        <f>'NG East Shock'!BB7</f>
        <v>3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2:36" x14ac:dyDescent="0.2">
      <c r="B37" s="2">
        <f>'NG East Shock'!AE8</f>
        <v>43</v>
      </c>
      <c r="C37" s="2">
        <f>'NG East Shock'!AF8</f>
        <v>0.98799999999999999</v>
      </c>
      <c r="D37" s="2">
        <f>'NG East Shock'!AG8</f>
        <v>0.96099999999999997</v>
      </c>
      <c r="E37" s="2">
        <f>'NG East Shock'!AH8</f>
        <v>0.98899999999999999</v>
      </c>
      <c r="F37" s="2">
        <f>'NG East Shock'!AI8</f>
        <v>0.98699999999999999</v>
      </c>
      <c r="G37" s="2">
        <f>'NG East Shock'!AJ8</f>
        <v>0.99099999999999999</v>
      </c>
      <c r="H37" s="2">
        <f>'NG East Shock'!AK8</f>
        <v>1.014</v>
      </c>
      <c r="I37" s="2">
        <f>'NG East Shock'!AL8</f>
        <v>1.0309999999999999</v>
      </c>
      <c r="J37" s="2">
        <f>'NG East Shock'!AM8</f>
        <v>1.012</v>
      </c>
      <c r="K37" s="2">
        <f>'NG East Shock'!AN8</f>
        <v>1.0249999999999999</v>
      </c>
      <c r="L37" s="2">
        <f>'NG East Shock'!AO8</f>
        <v>1.022</v>
      </c>
      <c r="M37" s="2">
        <f>'NG East Shock'!AP8</f>
        <v>1.0269999999999999</v>
      </c>
      <c r="N37" s="2">
        <f>'NG East Shock'!AQ8</f>
        <v>1.01</v>
      </c>
      <c r="O37" s="2">
        <f>'NG East Shock'!AR8</f>
        <v>1.0269999999999999</v>
      </c>
      <c r="P37" s="2">
        <f>'NG East Shock'!AS8</f>
        <v>1.0469999999999999</v>
      </c>
      <c r="Q37" s="2">
        <f>'NG East Shock'!AT8</f>
        <v>0.95399999999999996</v>
      </c>
      <c r="R37" s="2">
        <f>'NG East Shock'!AU8</f>
        <v>1.026</v>
      </c>
      <c r="S37" s="2">
        <f>'NG East Shock'!AV8</f>
        <v>1.0269999999999999</v>
      </c>
      <c r="T37" s="2">
        <f>'NG East Shock'!AW8</f>
        <v>0.99399999999999999</v>
      </c>
      <c r="U37" s="2">
        <f>'NG East Shock'!AX8</f>
        <v>0.98299999999999998</v>
      </c>
      <c r="V37" s="2">
        <f>'NG East Shock'!AY8</f>
        <v>1.0129999999999999</v>
      </c>
      <c r="W37" s="19">
        <f>'NG East Shock'!AZ8</f>
        <v>17</v>
      </c>
      <c r="X37" s="19">
        <f>'NG East Shock'!BA8</f>
        <v>1.0064</v>
      </c>
      <c r="Y37" s="19">
        <f>'NG East Shock'!BB8</f>
        <v>4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2:36" x14ac:dyDescent="0.2">
      <c r="B38" s="2">
        <f>'NG East Shock'!AE9</f>
        <v>38</v>
      </c>
      <c r="C38" s="2">
        <f>'NG East Shock'!AF9</f>
        <v>0.98499999999999999</v>
      </c>
      <c r="D38" s="2">
        <f>'NG East Shock'!AG9</f>
        <v>1.0269999999999999</v>
      </c>
      <c r="E38" s="2">
        <f>'NG East Shock'!AH9</f>
        <v>1.0089999999999999</v>
      </c>
      <c r="F38" s="2">
        <f>'NG East Shock'!AI9</f>
        <v>0.97799999999999998</v>
      </c>
      <c r="G38" s="2">
        <f>'NG East Shock'!AJ9</f>
        <v>0.99199999999999999</v>
      </c>
      <c r="H38" s="2">
        <f>'NG East Shock'!AK9</f>
        <v>1.0169999999999999</v>
      </c>
      <c r="I38" s="2">
        <f>'NG East Shock'!AL9</f>
        <v>1.014</v>
      </c>
      <c r="J38" s="2">
        <f>'NG East Shock'!AM9</f>
        <v>1.0529999999999999</v>
      </c>
      <c r="K38" s="2">
        <f>'NG East Shock'!AN9</f>
        <v>1.012</v>
      </c>
      <c r="L38" s="2">
        <f>'NG East Shock'!AO9</f>
        <v>1.024</v>
      </c>
      <c r="M38" s="2">
        <f>'NG East Shock'!AP9</f>
        <v>0.98</v>
      </c>
      <c r="N38" s="2">
        <f>'NG East Shock'!AQ9</f>
        <v>0.99399999999999999</v>
      </c>
      <c r="O38" s="2">
        <f>'NG East Shock'!AR9</f>
        <v>0.999</v>
      </c>
      <c r="P38" s="2">
        <f>'NG East Shock'!AS9</f>
        <v>0.999</v>
      </c>
      <c r="Q38" s="2">
        <f>'NG East Shock'!AT9</f>
        <v>1.038</v>
      </c>
      <c r="R38" s="2">
        <f>'NG East Shock'!AU9</f>
        <v>1</v>
      </c>
      <c r="S38" s="2">
        <f>'NG East Shock'!AV9</f>
        <v>1.012</v>
      </c>
      <c r="T38" s="2">
        <f>'NG East Shock'!AW9</f>
        <v>0.99399999999999999</v>
      </c>
      <c r="U38" s="2">
        <f>'NG East Shock'!AX9</f>
        <v>1.0109999999999999</v>
      </c>
      <c r="V38" s="2">
        <f>'NG East Shock'!AY9</f>
        <v>0.98599999999999999</v>
      </c>
      <c r="W38" s="19">
        <f>'NG East Shock'!AZ9</f>
        <v>35</v>
      </c>
      <c r="X38" s="19">
        <f>'NG East Shock'!BA9</f>
        <v>1.0062000000000002</v>
      </c>
      <c r="Y38" s="19">
        <f>'NG East Shock'!BB9</f>
        <v>5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2:36" x14ac:dyDescent="0.2">
      <c r="B39" s="2">
        <f>'NG East Shock'!AE10</f>
        <v>31</v>
      </c>
      <c r="C39" s="2">
        <f>'NG East Shock'!AF10</f>
        <v>0.98399999999999999</v>
      </c>
      <c r="D39" s="2">
        <f>'NG East Shock'!AG10</f>
        <v>1.014</v>
      </c>
      <c r="E39" s="2">
        <f>'NG East Shock'!AH10</f>
        <v>1.03</v>
      </c>
      <c r="F39" s="2">
        <f>'NG East Shock'!AI10</f>
        <v>1.0269999999999999</v>
      </c>
      <c r="G39" s="2">
        <f>'NG East Shock'!AJ10</f>
        <v>1.012</v>
      </c>
      <c r="H39" s="2">
        <f>'NG East Shock'!AK10</f>
        <v>1.042</v>
      </c>
      <c r="I39" s="2">
        <f>'NG East Shock'!AL10</f>
        <v>1.028</v>
      </c>
      <c r="J39" s="2">
        <f>'NG East Shock'!AM10</f>
        <v>1.018</v>
      </c>
      <c r="K39" s="2">
        <f>'NG East Shock'!AN10</f>
        <v>0.999</v>
      </c>
      <c r="L39" s="2">
        <f>'NG East Shock'!AO10</f>
        <v>0.96899999999999997</v>
      </c>
      <c r="M39" s="2">
        <f>'NG East Shock'!AP10</f>
        <v>0.98599999999999999</v>
      </c>
      <c r="N39" s="2">
        <f>'NG East Shock'!AQ10</f>
        <v>0.98499999999999999</v>
      </c>
      <c r="O39" s="2">
        <f>'NG East Shock'!AR10</f>
        <v>1.0249999999999999</v>
      </c>
      <c r="P39" s="2">
        <f>'NG East Shock'!AS10</f>
        <v>0.98299999999999998</v>
      </c>
      <c r="Q39" s="2">
        <f>'NG East Shock'!AT10</f>
        <v>0.98399999999999999</v>
      </c>
      <c r="R39" s="2">
        <f>'NG East Shock'!AU10</f>
        <v>1.0109999999999999</v>
      </c>
      <c r="S39" s="2">
        <f>'NG East Shock'!AV10</f>
        <v>0.98299999999999998</v>
      </c>
      <c r="T39" s="2">
        <f>'NG East Shock'!AW10</f>
        <v>1.002</v>
      </c>
      <c r="U39" s="2">
        <f>'NG East Shock'!AX10</f>
        <v>1.018</v>
      </c>
      <c r="V39" s="2">
        <f>'NG East Shock'!AY10</f>
        <v>1.0189999999999999</v>
      </c>
      <c r="W39" s="19">
        <f>'NG East Shock'!AZ10</f>
        <v>13</v>
      </c>
      <c r="X39" s="19">
        <f>'NG East Shock'!BA10</f>
        <v>1.0059499999999999</v>
      </c>
      <c r="Y39" s="19">
        <f>'NG East Shock'!BB10</f>
        <v>6</v>
      </c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2:36" x14ac:dyDescent="0.2">
      <c r="B40" s="2">
        <f>'NG East Shock'!AE11</f>
        <v>39</v>
      </c>
      <c r="C40" s="2">
        <f>'NG East Shock'!AF11</f>
        <v>0.98199999999999998</v>
      </c>
      <c r="D40" s="2">
        <f>'NG East Shock'!AG11</f>
        <v>1.0169999999999999</v>
      </c>
      <c r="E40" s="2">
        <f>'NG East Shock'!AH11</f>
        <v>1.0469999999999999</v>
      </c>
      <c r="F40" s="2">
        <f>'NG East Shock'!AI11</f>
        <v>1.03</v>
      </c>
      <c r="G40" s="2">
        <f>'NG East Shock'!AJ11</f>
        <v>1.012</v>
      </c>
      <c r="H40" s="2">
        <f>'NG East Shock'!AK11</f>
        <v>0.99099999999999999</v>
      </c>
      <c r="I40" s="2">
        <f>'NG East Shock'!AL11</f>
        <v>0.97799999999999998</v>
      </c>
      <c r="J40" s="2">
        <f>'NG East Shock'!AM11</f>
        <v>1.008</v>
      </c>
      <c r="K40" s="2">
        <f>'NG East Shock'!AN11</f>
        <v>1.0489999999999999</v>
      </c>
      <c r="L40" s="2">
        <f>'NG East Shock'!AO11</f>
        <v>0.998</v>
      </c>
      <c r="M40" s="2">
        <f>'NG East Shock'!AP11</f>
        <v>1.0209999999999999</v>
      </c>
      <c r="N40" s="2">
        <f>'NG East Shock'!AQ11</f>
        <v>0.995</v>
      </c>
      <c r="O40" s="2">
        <f>'NG East Shock'!AR11</f>
        <v>0.96199999999999997</v>
      </c>
      <c r="P40" s="2">
        <f>'NG East Shock'!AS11</f>
        <v>1.0109999999999999</v>
      </c>
      <c r="Q40" s="2">
        <f>'NG East Shock'!AT11</f>
        <v>0.98099999999999998</v>
      </c>
      <c r="R40" s="2">
        <f>'NG East Shock'!AU11</f>
        <v>1.002</v>
      </c>
      <c r="S40" s="2">
        <f>'NG East Shock'!AV11</f>
        <v>1.0189999999999999</v>
      </c>
      <c r="T40" s="2">
        <f>'NG East Shock'!AW11</f>
        <v>1.004</v>
      </c>
      <c r="U40" s="2">
        <f>'NG East Shock'!AX11</f>
        <v>0.998</v>
      </c>
      <c r="V40" s="2">
        <f>'NG East Shock'!AY11</f>
        <v>1.0009999999999999</v>
      </c>
      <c r="W40" s="19">
        <f>'NG East Shock'!AZ11</f>
        <v>25</v>
      </c>
      <c r="X40" s="19">
        <f>'NG East Shock'!BA11</f>
        <v>1.0052999999999996</v>
      </c>
      <c r="Y40" s="19">
        <f>'NG East Shock'!BB11</f>
        <v>7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2:36" x14ac:dyDescent="0.2">
      <c r="B41" s="2">
        <f>'NG East Shock'!AE12</f>
        <v>1</v>
      </c>
      <c r="C41" s="2">
        <f>'NG East Shock'!AF12</f>
        <v>1.0149999999999999</v>
      </c>
      <c r="D41" s="2">
        <f>'NG East Shock'!AG12</f>
        <v>1.0209999999999999</v>
      </c>
      <c r="E41" s="2">
        <f>'NG East Shock'!AH12</f>
        <v>1.01</v>
      </c>
      <c r="F41" s="2">
        <f>'NG East Shock'!AI12</f>
        <v>0.98299999999999998</v>
      </c>
      <c r="G41" s="2">
        <f>'NG East Shock'!AJ12</f>
        <v>0.98899999999999999</v>
      </c>
      <c r="H41" s="2">
        <f>'NG East Shock'!AK12</f>
        <v>1.0309999999999999</v>
      </c>
      <c r="I41" s="2">
        <f>'NG East Shock'!AL12</f>
        <v>1.004</v>
      </c>
      <c r="J41" s="2">
        <f>'NG East Shock'!AM12</f>
        <v>0.99</v>
      </c>
      <c r="K41" s="2">
        <f>'NG East Shock'!AN12</f>
        <v>0.98899999999999999</v>
      </c>
      <c r="L41" s="2">
        <f>'NG East Shock'!AO12</f>
        <v>0.96299999999999997</v>
      </c>
      <c r="M41" s="2">
        <f>'NG East Shock'!AP12</f>
        <v>1.0209999999999999</v>
      </c>
      <c r="N41" s="2">
        <f>'NG East Shock'!AQ12</f>
        <v>1.0169999999999999</v>
      </c>
      <c r="O41" s="2">
        <f>'NG East Shock'!AR12</f>
        <v>1.032</v>
      </c>
      <c r="P41" s="2">
        <f>'NG East Shock'!AS12</f>
        <v>1.0089999999999999</v>
      </c>
      <c r="Q41" s="2">
        <f>'NG East Shock'!AT12</f>
        <v>0.997</v>
      </c>
      <c r="R41" s="2">
        <f>'NG East Shock'!AU12</f>
        <v>1.0309999999999999</v>
      </c>
      <c r="S41" s="2">
        <f>'NG East Shock'!AV12</f>
        <v>0.98499999999999999</v>
      </c>
      <c r="T41" s="2">
        <f>'NG East Shock'!AW12</f>
        <v>0.97</v>
      </c>
      <c r="U41" s="2">
        <f>'NG East Shock'!AX12</f>
        <v>1.008</v>
      </c>
      <c r="V41" s="2">
        <f>'NG East Shock'!AY12</f>
        <v>1.03</v>
      </c>
      <c r="W41" s="19">
        <f>'NG East Shock'!AZ12</f>
        <v>4</v>
      </c>
      <c r="X41" s="19">
        <f>'NG East Shock'!BA12</f>
        <v>1.0047499999999998</v>
      </c>
      <c r="Y41" s="19">
        <f>'NG East Shock'!BB12</f>
        <v>8</v>
      </c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2:36" x14ac:dyDescent="0.2">
      <c r="B42" s="2">
        <f>'NG East Shock'!AE13</f>
        <v>13</v>
      </c>
      <c r="C42" s="2">
        <f>'NG East Shock'!AF13</f>
        <v>0.99299999999999999</v>
      </c>
      <c r="D42" s="2">
        <f>'NG East Shock'!AG13</f>
        <v>1.036</v>
      </c>
      <c r="E42" s="2">
        <f>'NG East Shock'!AH13</f>
        <v>1.0089999999999999</v>
      </c>
      <c r="F42" s="2">
        <f>'NG East Shock'!AI13</f>
        <v>1.0089999999999999</v>
      </c>
      <c r="G42" s="2">
        <f>'NG East Shock'!AJ13</f>
        <v>0.98399999999999999</v>
      </c>
      <c r="H42" s="2">
        <f>'NG East Shock'!AK13</f>
        <v>0.97599999999999998</v>
      </c>
      <c r="I42" s="2">
        <f>'NG East Shock'!AL13</f>
        <v>0.98699999999999999</v>
      </c>
      <c r="J42" s="2">
        <f>'NG East Shock'!AM13</f>
        <v>0.995</v>
      </c>
      <c r="K42" s="2">
        <f>'NG East Shock'!AN13</f>
        <v>1.014</v>
      </c>
      <c r="L42" s="2">
        <f>'NG East Shock'!AO13</f>
        <v>1.004</v>
      </c>
      <c r="M42" s="2">
        <f>'NG East Shock'!AP13</f>
        <v>1.008</v>
      </c>
      <c r="N42" s="2">
        <f>'NG East Shock'!AQ13</f>
        <v>1</v>
      </c>
      <c r="O42" s="2">
        <f>'NG East Shock'!AR13</f>
        <v>0.98099999999999998</v>
      </c>
      <c r="P42" s="2">
        <f>'NG East Shock'!AS13</f>
        <v>1.012</v>
      </c>
      <c r="Q42" s="2">
        <f>'NG East Shock'!AT13</f>
        <v>1.048</v>
      </c>
      <c r="R42" s="2">
        <f>'NG East Shock'!AU13</f>
        <v>1.03</v>
      </c>
      <c r="S42" s="2">
        <f>'NG East Shock'!AV13</f>
        <v>1.0049999999999999</v>
      </c>
      <c r="T42" s="2">
        <f>'NG East Shock'!AW13</f>
        <v>1.0089999999999999</v>
      </c>
      <c r="U42" s="2">
        <f>'NG East Shock'!AX13</f>
        <v>1.018</v>
      </c>
      <c r="V42" s="2">
        <f>'NG East Shock'!AY13</f>
        <v>0.97299999999999998</v>
      </c>
      <c r="W42" s="19">
        <f>'NG East Shock'!AZ13</f>
        <v>44</v>
      </c>
      <c r="X42" s="19">
        <f>'NG East Shock'!BA13</f>
        <v>1.0045500000000001</v>
      </c>
      <c r="Y42" s="19">
        <f>'NG East Shock'!BB13</f>
        <v>9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2:36" x14ac:dyDescent="0.2">
      <c r="B43" s="2">
        <f>'NG East Shock'!AE14</f>
        <v>17</v>
      </c>
      <c r="C43" s="2">
        <f>'NG East Shock'!AF14</f>
        <v>0.98899999999999999</v>
      </c>
      <c r="D43" s="2">
        <f>'NG East Shock'!AG14</f>
        <v>1.0169999999999999</v>
      </c>
      <c r="E43" s="2">
        <f>'NG East Shock'!AH14</f>
        <v>0.998</v>
      </c>
      <c r="F43" s="2">
        <f>'NG East Shock'!AI14</f>
        <v>1.0129999999999999</v>
      </c>
      <c r="G43" s="2">
        <f>'NG East Shock'!AJ14</f>
        <v>0.98599999999999999</v>
      </c>
      <c r="H43" s="2">
        <f>'NG East Shock'!AK14</f>
        <v>1.01</v>
      </c>
      <c r="I43" s="2">
        <f>'NG East Shock'!AL14</f>
        <v>0.97199999999999998</v>
      </c>
      <c r="J43" s="2">
        <f>'NG East Shock'!AM14</f>
        <v>1.0109999999999999</v>
      </c>
      <c r="K43" s="2">
        <f>'NG East Shock'!AN14</f>
        <v>0.99</v>
      </c>
      <c r="L43" s="2">
        <f>'NG East Shock'!AO14</f>
        <v>1.0049999999999999</v>
      </c>
      <c r="M43" s="2">
        <f>'NG East Shock'!AP14</f>
        <v>1.046</v>
      </c>
      <c r="N43" s="2">
        <f>'NG East Shock'!AQ14</f>
        <v>1.018</v>
      </c>
      <c r="O43" s="2">
        <f>'NG East Shock'!AR14</f>
        <v>1.0409999999999999</v>
      </c>
      <c r="P43" s="2">
        <f>'NG East Shock'!AS14</f>
        <v>0.97199999999999998</v>
      </c>
      <c r="Q43" s="2">
        <f>'NG East Shock'!AT14</f>
        <v>1.0429999999999999</v>
      </c>
      <c r="R43" s="2">
        <f>'NG East Shock'!AU14</f>
        <v>0.99099999999999999</v>
      </c>
      <c r="S43" s="2">
        <f>'NG East Shock'!AV14</f>
        <v>0.99099999999999999</v>
      </c>
      <c r="T43" s="2">
        <f>'NG East Shock'!AW14</f>
        <v>0.98399999999999999</v>
      </c>
      <c r="U43" s="2">
        <f>'NG East Shock'!AX14</f>
        <v>1.0049999999999999</v>
      </c>
      <c r="V43" s="2">
        <f>'NG East Shock'!AY14</f>
        <v>0.997</v>
      </c>
      <c r="W43" s="19">
        <f>'NG East Shock'!AZ14</f>
        <v>27</v>
      </c>
      <c r="X43" s="19">
        <f>'NG East Shock'!BA14</f>
        <v>1.0039499999999999</v>
      </c>
      <c r="Y43" s="19">
        <f>'NG East Shock'!BB14</f>
        <v>10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2:36" x14ac:dyDescent="0.2">
      <c r="B44" s="2">
        <f>'NG East Shock'!AE15</f>
        <v>48</v>
      </c>
      <c r="C44" s="2">
        <f>'NG East Shock'!AF15</f>
        <v>1.02</v>
      </c>
      <c r="D44" s="2">
        <f>'NG East Shock'!AG15</f>
        <v>0.98899999999999999</v>
      </c>
      <c r="E44" s="2">
        <f>'NG East Shock'!AH15</f>
        <v>0.999</v>
      </c>
      <c r="F44" s="2">
        <f>'NG East Shock'!AI15</f>
        <v>1.0209999999999999</v>
      </c>
      <c r="G44" s="2">
        <f>'NG East Shock'!AJ15</f>
        <v>1.008</v>
      </c>
      <c r="H44" s="2">
        <f>'NG East Shock'!AK15</f>
        <v>1.018</v>
      </c>
      <c r="I44" s="2">
        <f>'NG East Shock'!AL15</f>
        <v>0.96399999999999997</v>
      </c>
      <c r="J44" s="2">
        <f>'NG East Shock'!AM15</f>
        <v>1.0509999999999999</v>
      </c>
      <c r="K44" s="2">
        <f>'NG East Shock'!AN15</f>
        <v>1</v>
      </c>
      <c r="L44" s="2">
        <f>'NG East Shock'!AO15</f>
        <v>1.0089999999999999</v>
      </c>
      <c r="M44" s="2">
        <f>'NG East Shock'!AP15</f>
        <v>1.018</v>
      </c>
      <c r="N44" s="2">
        <f>'NG East Shock'!AQ15</f>
        <v>0.97499999999999998</v>
      </c>
      <c r="O44" s="2">
        <f>'NG East Shock'!AR15</f>
        <v>0.99299999999999999</v>
      </c>
      <c r="P44" s="2">
        <f>'NG East Shock'!AS15</f>
        <v>1.022</v>
      </c>
      <c r="Q44" s="2">
        <f>'NG East Shock'!AT15</f>
        <v>0.97199999999999998</v>
      </c>
      <c r="R44" s="2">
        <f>'NG East Shock'!AU15</f>
        <v>0.97399999999999998</v>
      </c>
      <c r="S44" s="2">
        <f>'NG East Shock'!AV15</f>
        <v>1.032</v>
      </c>
      <c r="T44" s="2">
        <f>'NG East Shock'!AW15</f>
        <v>0.99099999999999999</v>
      </c>
      <c r="U44" s="2">
        <f>'NG East Shock'!AX15</f>
        <v>0.98299999999999998</v>
      </c>
      <c r="V44" s="2">
        <f>'NG East Shock'!AY15</f>
        <v>1.0309999999999999</v>
      </c>
      <c r="W44" s="19">
        <f>'NG East Shock'!AZ15</f>
        <v>3</v>
      </c>
      <c r="X44" s="19">
        <f>'NG East Shock'!BA15</f>
        <v>1.0035000000000001</v>
      </c>
      <c r="Y44" s="19">
        <f>'NG East Shock'!BB15</f>
        <v>11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2:36" x14ac:dyDescent="0.2">
      <c r="B45" s="2">
        <f>'NG East Shock'!AE16</f>
        <v>7</v>
      </c>
      <c r="C45" s="2">
        <f>'NG East Shock'!AF16</f>
        <v>1.05</v>
      </c>
      <c r="D45" s="2">
        <f>'NG East Shock'!AG16</f>
        <v>1.0169999999999999</v>
      </c>
      <c r="E45" s="2">
        <f>'NG East Shock'!AH16</f>
        <v>1.0209999999999999</v>
      </c>
      <c r="F45" s="2">
        <f>'NG East Shock'!AI16</f>
        <v>1.0069999999999999</v>
      </c>
      <c r="G45" s="2">
        <f>'NG East Shock'!AJ16</f>
        <v>0.97799999999999998</v>
      </c>
      <c r="H45" s="2">
        <f>'NG East Shock'!AK16</f>
        <v>0.98699999999999999</v>
      </c>
      <c r="I45" s="2">
        <f>'NG East Shock'!AL16</f>
        <v>1.0580000000000001</v>
      </c>
      <c r="J45" s="2">
        <f>'NG East Shock'!AM16</f>
        <v>0.98099999999999998</v>
      </c>
      <c r="K45" s="2">
        <f>'NG East Shock'!AN16</f>
        <v>1.02</v>
      </c>
      <c r="L45" s="2">
        <f>'NG East Shock'!AO16</f>
        <v>1.0349999999999999</v>
      </c>
      <c r="M45" s="2">
        <f>'NG East Shock'!AP16</f>
        <v>0.99299999999999999</v>
      </c>
      <c r="N45" s="2">
        <f>'NG East Shock'!AQ16</f>
        <v>1.0009999999999999</v>
      </c>
      <c r="O45" s="2">
        <f>'NG East Shock'!AR16</f>
        <v>1.03</v>
      </c>
      <c r="P45" s="2">
        <f>'NG East Shock'!AS16</f>
        <v>0.96499999999999997</v>
      </c>
      <c r="Q45" s="2">
        <f>'NG East Shock'!AT16</f>
        <v>0.99099999999999999</v>
      </c>
      <c r="R45" s="2">
        <f>'NG East Shock'!AU16</f>
        <v>1.01</v>
      </c>
      <c r="S45" s="2">
        <f>'NG East Shock'!AV16</f>
        <v>1.0069999999999999</v>
      </c>
      <c r="T45" s="2">
        <f>'NG East Shock'!AW16</f>
        <v>0.96499999999999997</v>
      </c>
      <c r="U45" s="2">
        <f>'NG East Shock'!AX16</f>
        <v>0.95699999999999996</v>
      </c>
      <c r="V45" s="2">
        <f>'NG East Shock'!AY16</f>
        <v>0.98499999999999999</v>
      </c>
      <c r="W45" s="19">
        <f>'NG East Shock'!AZ16</f>
        <v>36</v>
      </c>
      <c r="X45" s="19">
        <f>'NG East Shock'!BA16</f>
        <v>1.0028999999999999</v>
      </c>
      <c r="Y45" s="19">
        <f>'NG East Shock'!BB16</f>
        <v>12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2:36" x14ac:dyDescent="0.2">
      <c r="B46" s="2">
        <f>'NG East Shock'!AE17</f>
        <v>25</v>
      </c>
      <c r="C46" s="2">
        <f>'NG East Shock'!AF17</f>
        <v>1.0009999999999999</v>
      </c>
      <c r="D46" s="2">
        <f>'NG East Shock'!AG17</f>
        <v>0.996</v>
      </c>
      <c r="E46" s="2">
        <f>'NG East Shock'!AH17</f>
        <v>1.0049999999999999</v>
      </c>
      <c r="F46" s="2">
        <f>'NG East Shock'!AI17</f>
        <v>1</v>
      </c>
      <c r="G46" s="2">
        <f>'NG East Shock'!AJ17</f>
        <v>1.0680000000000001</v>
      </c>
      <c r="H46" s="2">
        <f>'NG East Shock'!AK17</f>
        <v>0.97499999999999998</v>
      </c>
      <c r="I46" s="2">
        <f>'NG East Shock'!AL17</f>
        <v>0.998</v>
      </c>
      <c r="J46" s="2">
        <f>'NG East Shock'!AM17</f>
        <v>0.98399999999999999</v>
      </c>
      <c r="K46" s="2">
        <f>'NG East Shock'!AN17</f>
        <v>1.0389999999999999</v>
      </c>
      <c r="L46" s="2">
        <f>'NG East Shock'!AO17</f>
        <v>0.98099999999999998</v>
      </c>
      <c r="M46" s="2">
        <f>'NG East Shock'!AP17</f>
        <v>1.016</v>
      </c>
      <c r="N46" s="2">
        <f>'NG East Shock'!AQ17</f>
        <v>0.997</v>
      </c>
      <c r="O46" s="2">
        <f>'NG East Shock'!AR17</f>
        <v>0.98</v>
      </c>
      <c r="P46" s="2">
        <f>'NG East Shock'!AS17</f>
        <v>1.0209999999999999</v>
      </c>
      <c r="Q46" s="2">
        <f>'NG East Shock'!AT17</f>
        <v>0.97499999999999998</v>
      </c>
      <c r="R46" s="2">
        <f>'NG East Shock'!AU17</f>
        <v>0.97599999999999998</v>
      </c>
      <c r="S46" s="2">
        <f>'NG East Shock'!AV17</f>
        <v>1.0209999999999999</v>
      </c>
      <c r="T46" s="2">
        <f>'NG East Shock'!AW17</f>
        <v>1.0329999999999999</v>
      </c>
      <c r="U46" s="2">
        <f>'NG East Shock'!AX17</f>
        <v>1.0269999999999999</v>
      </c>
      <c r="V46" s="2">
        <f>'NG East Shock'!AY17</f>
        <v>0.96299999999999997</v>
      </c>
      <c r="W46" s="19">
        <f>'NG East Shock'!AZ17</f>
        <v>49</v>
      </c>
      <c r="X46" s="19">
        <f>'NG East Shock'!BA17</f>
        <v>1.0028000000000001</v>
      </c>
      <c r="Y46" s="19">
        <f>'NG East Shock'!BB17</f>
        <v>13</v>
      </c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2:36" x14ac:dyDescent="0.2">
      <c r="B47" s="2">
        <f>'NG East Shock'!AE18</f>
        <v>4</v>
      </c>
      <c r="C47" s="2">
        <f>'NG East Shock'!AF18</f>
        <v>1.016</v>
      </c>
      <c r="D47" s="2">
        <f>'NG East Shock'!AG18</f>
        <v>1.0049999999999999</v>
      </c>
      <c r="E47" s="2">
        <f>'NG East Shock'!AH18</f>
        <v>1.0009999999999999</v>
      </c>
      <c r="F47" s="2">
        <f>'NG East Shock'!AI18</f>
        <v>1.0029999999999999</v>
      </c>
      <c r="G47" s="2">
        <f>'NG East Shock'!AJ18</f>
        <v>0.97099999999999997</v>
      </c>
      <c r="H47" s="2">
        <f>'NG East Shock'!AK18</f>
        <v>0.99</v>
      </c>
      <c r="I47" s="2">
        <f>'NG East Shock'!AL18</f>
        <v>1.0009999999999999</v>
      </c>
      <c r="J47" s="2">
        <f>'NG East Shock'!AM18</f>
        <v>1.0089999999999999</v>
      </c>
      <c r="K47" s="2">
        <f>'NG East Shock'!AN18</f>
        <v>1.02</v>
      </c>
      <c r="L47" s="2">
        <f>'NG East Shock'!AO18</f>
        <v>1.03</v>
      </c>
      <c r="M47" s="2">
        <f>'NG East Shock'!AP18</f>
        <v>0.98899999999999999</v>
      </c>
      <c r="N47" s="2">
        <f>'NG East Shock'!AQ18</f>
        <v>0.98499999999999999</v>
      </c>
      <c r="O47" s="2">
        <f>'NG East Shock'!AR18</f>
        <v>1.004</v>
      </c>
      <c r="P47" s="2">
        <f>'NG East Shock'!AS18</f>
        <v>1.016</v>
      </c>
      <c r="Q47" s="2">
        <f>'NG East Shock'!AT18</f>
        <v>1.0049999999999999</v>
      </c>
      <c r="R47" s="2">
        <f>'NG East Shock'!AU18</f>
        <v>0.98799999999999999</v>
      </c>
      <c r="S47" s="2">
        <f>'NG East Shock'!AV18</f>
        <v>0.99</v>
      </c>
      <c r="T47" s="2">
        <f>'NG East Shock'!AW18</f>
        <v>1</v>
      </c>
      <c r="U47" s="2">
        <f>'NG East Shock'!AX18</f>
        <v>1.0089999999999999</v>
      </c>
      <c r="V47" s="2">
        <f>'NG East Shock'!AY18</f>
        <v>1.0229999999999999</v>
      </c>
      <c r="W47" s="19">
        <f>'NG East Shock'!AZ18</f>
        <v>12</v>
      </c>
      <c r="X47" s="19">
        <f>'NG East Shock'!BA18</f>
        <v>1.0027499999999998</v>
      </c>
      <c r="Y47" s="19">
        <f>'NG East Shock'!BB18</f>
        <v>14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2:36" x14ac:dyDescent="0.2">
      <c r="B48" s="2">
        <f>'NG East Shock'!AE19</f>
        <v>42</v>
      </c>
      <c r="C48" s="2">
        <f>'NG East Shock'!AF19</f>
        <v>0.95499999999999996</v>
      </c>
      <c r="D48" s="2">
        <f>'NG East Shock'!AG19</f>
        <v>1</v>
      </c>
      <c r="E48" s="2">
        <f>'NG East Shock'!AH19</f>
        <v>1.006</v>
      </c>
      <c r="F48" s="2">
        <f>'NG East Shock'!AI19</f>
        <v>1.0069999999999999</v>
      </c>
      <c r="G48" s="2">
        <f>'NG East Shock'!AJ19</f>
        <v>1.0169999999999999</v>
      </c>
      <c r="H48" s="2">
        <f>'NG East Shock'!AK19</f>
        <v>1.002</v>
      </c>
      <c r="I48" s="2">
        <f>'NG East Shock'!AL19</f>
        <v>1.018</v>
      </c>
      <c r="J48" s="2">
        <f>'NG East Shock'!AM19</f>
        <v>0.98799999999999999</v>
      </c>
      <c r="K48" s="2">
        <f>'NG East Shock'!AN19</f>
        <v>1.0149999999999999</v>
      </c>
      <c r="L48" s="2">
        <f>'NG East Shock'!AO19</f>
        <v>0.99199999999999999</v>
      </c>
      <c r="M48" s="2">
        <f>'NG East Shock'!AP19</f>
        <v>0.99399999999999999</v>
      </c>
      <c r="N48" s="2">
        <f>'NG East Shock'!AQ19</f>
        <v>0.97</v>
      </c>
      <c r="O48" s="2">
        <f>'NG East Shock'!AR19</f>
        <v>0.97699999999999998</v>
      </c>
      <c r="P48" s="2">
        <f>'NG East Shock'!AS19</f>
        <v>1.03</v>
      </c>
      <c r="Q48" s="2">
        <f>'NG East Shock'!AT19</f>
        <v>1.01</v>
      </c>
      <c r="R48" s="2">
        <f>'NG East Shock'!AU19</f>
        <v>1.024</v>
      </c>
      <c r="S48" s="2">
        <f>'NG East Shock'!AV19</f>
        <v>1.014</v>
      </c>
      <c r="T48" s="2">
        <f>'NG East Shock'!AW19</f>
        <v>1.0049999999999999</v>
      </c>
      <c r="U48" s="2">
        <f>'NG East Shock'!AX19</f>
        <v>1.04</v>
      </c>
      <c r="V48" s="2">
        <f>'NG East Shock'!AY19</f>
        <v>0.99099999999999999</v>
      </c>
      <c r="W48" s="19">
        <f>'NG East Shock'!AZ19</f>
        <v>31</v>
      </c>
      <c r="X48" s="19">
        <f>'NG East Shock'!BA19</f>
        <v>1.0027499999999998</v>
      </c>
      <c r="Y48" s="19">
        <f>'NG East Shock'!BB19</f>
        <v>14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2:36" x14ac:dyDescent="0.2">
      <c r="B49" s="2">
        <f>'NG East Shock'!AE20</f>
        <v>49</v>
      </c>
      <c r="C49" s="2">
        <f>'NG East Shock'!AF20</f>
        <v>1.0009999999999999</v>
      </c>
      <c r="D49" s="2">
        <f>'NG East Shock'!AG20</f>
        <v>1.02</v>
      </c>
      <c r="E49" s="2">
        <f>'NG East Shock'!AH20</f>
        <v>0.97499999999999998</v>
      </c>
      <c r="F49" s="2">
        <f>'NG East Shock'!AI20</f>
        <v>0.999</v>
      </c>
      <c r="G49" s="2">
        <f>'NG East Shock'!AJ20</f>
        <v>1.014</v>
      </c>
      <c r="H49" s="2">
        <f>'NG East Shock'!AK20</f>
        <v>1.012</v>
      </c>
      <c r="I49" s="2">
        <f>'NG East Shock'!AL20</f>
        <v>0.996</v>
      </c>
      <c r="J49" s="2">
        <f>'NG East Shock'!AM20</f>
        <v>1.046</v>
      </c>
      <c r="K49" s="2">
        <f>'NG East Shock'!AN20</f>
        <v>1.006</v>
      </c>
      <c r="L49" s="2">
        <f>'NG East Shock'!AO20</f>
        <v>1.0229999999999999</v>
      </c>
      <c r="M49" s="2">
        <f>'NG East Shock'!AP20</f>
        <v>0.98699999999999999</v>
      </c>
      <c r="N49" s="2">
        <f>'NG East Shock'!AQ20</f>
        <v>1.006</v>
      </c>
      <c r="O49" s="2">
        <f>'NG East Shock'!AR20</f>
        <v>0.98599999999999999</v>
      </c>
      <c r="P49" s="2">
        <f>'NG East Shock'!AS20</f>
        <v>0.997</v>
      </c>
      <c r="Q49" s="2">
        <f>'NG East Shock'!AT20</f>
        <v>1.0029999999999999</v>
      </c>
      <c r="R49" s="2">
        <f>'NG East Shock'!AU20</f>
        <v>1.014</v>
      </c>
      <c r="S49" s="2">
        <f>'NG East Shock'!AV20</f>
        <v>1.0109999999999999</v>
      </c>
      <c r="T49" s="2">
        <f>'NG East Shock'!AW20</f>
        <v>0.97199999999999998</v>
      </c>
      <c r="U49" s="2">
        <f>'NG East Shock'!AX20</f>
        <v>0.99</v>
      </c>
      <c r="V49" s="2">
        <f>'NG East Shock'!AY20</f>
        <v>0.996</v>
      </c>
      <c r="W49" s="19">
        <f>'NG East Shock'!AZ20</f>
        <v>28</v>
      </c>
      <c r="X49" s="19">
        <f>'NG East Shock'!BA20</f>
        <v>1.0026999999999999</v>
      </c>
      <c r="Y49" s="19">
        <f>'NG East Shock'!BB20</f>
        <v>16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2:36" x14ac:dyDescent="0.2">
      <c r="B50" s="2">
        <f>'NG East Shock'!AE21</f>
        <v>34</v>
      </c>
      <c r="C50" s="2">
        <f>'NG East Shock'!AF21</f>
        <v>0.996</v>
      </c>
      <c r="D50" s="2">
        <f>'NG East Shock'!AG21</f>
        <v>0.997</v>
      </c>
      <c r="E50" s="2">
        <f>'NG East Shock'!AH21</f>
        <v>1.0089999999999999</v>
      </c>
      <c r="F50" s="2">
        <f>'NG East Shock'!AI21</f>
        <v>0.98699999999999999</v>
      </c>
      <c r="G50" s="2">
        <f>'NG East Shock'!AJ21</f>
        <v>1.0229999999999999</v>
      </c>
      <c r="H50" s="2">
        <f>'NG East Shock'!AK21</f>
        <v>1.0089999999999999</v>
      </c>
      <c r="I50" s="2">
        <f>'NG East Shock'!AL21</f>
        <v>1.0049999999999999</v>
      </c>
      <c r="J50" s="2">
        <f>'NG East Shock'!AM21</f>
        <v>1.0109999999999999</v>
      </c>
      <c r="K50" s="2">
        <f>'NG East Shock'!AN21</f>
        <v>1.034</v>
      </c>
      <c r="L50" s="2">
        <f>'NG East Shock'!AO21</f>
        <v>0.99</v>
      </c>
      <c r="M50" s="2">
        <f>'NG East Shock'!AP21</f>
        <v>0.97399999999999998</v>
      </c>
      <c r="N50" s="2">
        <f>'NG East Shock'!AQ21</f>
        <v>1.018</v>
      </c>
      <c r="O50" s="2">
        <f>'NG East Shock'!AR21</f>
        <v>0.95899999999999996</v>
      </c>
      <c r="P50" s="2">
        <f>'NG East Shock'!AS21</f>
        <v>0.99199999999999999</v>
      </c>
      <c r="Q50" s="2">
        <f>'NG East Shock'!AT21</f>
        <v>0.998</v>
      </c>
      <c r="R50" s="2">
        <f>'NG East Shock'!AU21</f>
        <v>1.0409999999999999</v>
      </c>
      <c r="S50" s="2">
        <f>'NG East Shock'!AV21</f>
        <v>0.98899999999999999</v>
      </c>
      <c r="T50" s="2">
        <f>'NG East Shock'!AW21</f>
        <v>1.022</v>
      </c>
      <c r="U50" s="2">
        <f>'NG East Shock'!AX21</f>
        <v>0.97799999999999998</v>
      </c>
      <c r="V50" s="2">
        <f>'NG East Shock'!AY21</f>
        <v>1.0189999999999999</v>
      </c>
      <c r="W50" s="19">
        <f>'NG East Shock'!AZ21</f>
        <v>13</v>
      </c>
      <c r="X50" s="19">
        <f>'NG East Shock'!BA21</f>
        <v>1.0025499999999998</v>
      </c>
      <c r="Y50" s="19">
        <f>'NG East Shock'!BB21</f>
        <v>17</v>
      </c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2:36" x14ac:dyDescent="0.2">
      <c r="B51" s="2">
        <f>'NG East Shock'!AE22</f>
        <v>24</v>
      </c>
      <c r="C51" s="2">
        <f>'NG East Shock'!AF22</f>
        <v>0.96899999999999997</v>
      </c>
      <c r="D51" s="2">
        <f>'NG East Shock'!AG22</f>
        <v>1.0289999999999999</v>
      </c>
      <c r="E51" s="2">
        <f>'NG East Shock'!AH22</f>
        <v>0.99199999999999999</v>
      </c>
      <c r="F51" s="2">
        <f>'NG East Shock'!AI22</f>
        <v>1.024</v>
      </c>
      <c r="G51" s="2">
        <f>'NG East Shock'!AJ22</f>
        <v>1.004</v>
      </c>
      <c r="H51" s="2">
        <f>'NG East Shock'!AK22</f>
        <v>1.036</v>
      </c>
      <c r="I51" s="2">
        <f>'NG East Shock'!AL22</f>
        <v>1.002</v>
      </c>
      <c r="J51" s="2">
        <f>'NG East Shock'!AM22</f>
        <v>0.95599999999999996</v>
      </c>
      <c r="K51" s="2">
        <f>'NG East Shock'!AN22</f>
        <v>0.995</v>
      </c>
      <c r="L51" s="2">
        <f>'NG East Shock'!AO22</f>
        <v>1.002</v>
      </c>
      <c r="M51" s="2">
        <f>'NG East Shock'!AP22</f>
        <v>1.024</v>
      </c>
      <c r="N51" s="2">
        <f>'NG East Shock'!AQ22</f>
        <v>0.996</v>
      </c>
      <c r="O51" s="2">
        <f>'NG East Shock'!AR22</f>
        <v>1.012</v>
      </c>
      <c r="P51" s="2">
        <f>'NG East Shock'!AS22</f>
        <v>1.036</v>
      </c>
      <c r="Q51" s="2">
        <f>'NG East Shock'!AT22</f>
        <v>1.0109999999999999</v>
      </c>
      <c r="R51" s="2">
        <f>'NG East Shock'!AU22</f>
        <v>0.98</v>
      </c>
      <c r="S51" s="2">
        <f>'NG East Shock'!AV22</f>
        <v>1.03</v>
      </c>
      <c r="T51" s="2">
        <f>'NG East Shock'!AW22</f>
        <v>0.96899999999999997</v>
      </c>
      <c r="U51" s="2">
        <f>'NG East Shock'!AX22</f>
        <v>0.98399999999999999</v>
      </c>
      <c r="V51" s="2">
        <f>'NG East Shock'!AY22</f>
        <v>0.996</v>
      </c>
      <c r="W51" s="19">
        <f>'NG East Shock'!AZ22</f>
        <v>28</v>
      </c>
      <c r="X51" s="19">
        <f>'NG East Shock'!BA22</f>
        <v>1.0023500000000001</v>
      </c>
      <c r="Y51" s="19">
        <f>'NG East Shock'!BB22</f>
        <v>18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2:36" x14ac:dyDescent="0.2">
      <c r="B52" s="2">
        <f>'NG East Shock'!AE23</f>
        <v>11</v>
      </c>
      <c r="C52" s="2">
        <f>'NG East Shock'!AF23</f>
        <v>1.0249999999999999</v>
      </c>
      <c r="D52" s="2">
        <f>'NG East Shock'!AG23</f>
        <v>0.98399999999999999</v>
      </c>
      <c r="E52" s="2">
        <f>'NG East Shock'!AH23</f>
        <v>0.98499999999999999</v>
      </c>
      <c r="F52" s="2">
        <f>'NG East Shock'!AI23</f>
        <v>1.0249999999999999</v>
      </c>
      <c r="G52" s="2">
        <f>'NG East Shock'!AJ23</f>
        <v>0.98599999999999999</v>
      </c>
      <c r="H52" s="2">
        <f>'NG East Shock'!AK23</f>
        <v>0.99299999999999999</v>
      </c>
      <c r="I52" s="2">
        <f>'NG East Shock'!AL23</f>
        <v>1.002</v>
      </c>
      <c r="J52" s="2">
        <f>'NG East Shock'!AM23</f>
        <v>1.02</v>
      </c>
      <c r="K52" s="2">
        <f>'NG East Shock'!AN23</f>
        <v>1.008</v>
      </c>
      <c r="L52" s="2">
        <f>'NG East Shock'!AO23</f>
        <v>1.03</v>
      </c>
      <c r="M52" s="2">
        <f>'NG East Shock'!AP23</f>
        <v>1.0189999999999999</v>
      </c>
      <c r="N52" s="2">
        <f>'NG East Shock'!AQ23</f>
        <v>1.0009999999999999</v>
      </c>
      <c r="O52" s="2">
        <f>'NG East Shock'!AR23</f>
        <v>1.0189999999999999</v>
      </c>
      <c r="P52" s="2">
        <f>'NG East Shock'!AS23</f>
        <v>0.99299999999999999</v>
      </c>
      <c r="Q52" s="2">
        <f>'NG East Shock'!AT23</f>
        <v>1.0269999999999999</v>
      </c>
      <c r="R52" s="2">
        <f>'NG East Shock'!AU23</f>
        <v>0.99199999999999999</v>
      </c>
      <c r="S52" s="2">
        <f>'NG East Shock'!AV23</f>
        <v>0.996</v>
      </c>
      <c r="T52" s="2">
        <f>'NG East Shock'!AW23</f>
        <v>1.0049999999999999</v>
      </c>
      <c r="U52" s="2">
        <f>'NG East Shock'!AX23</f>
        <v>0.98599999999999999</v>
      </c>
      <c r="V52" s="2">
        <f>'NG East Shock'!AY23</f>
        <v>0.94699999999999995</v>
      </c>
      <c r="W52" s="19">
        <f>'NG East Shock'!AZ23</f>
        <v>50</v>
      </c>
      <c r="X52" s="19">
        <f>'NG East Shock'!BA23</f>
        <v>1.0021499999999999</v>
      </c>
      <c r="Y52" s="19">
        <f>'NG East Shock'!BB23</f>
        <v>19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2:36" x14ac:dyDescent="0.2">
      <c r="B53" s="2">
        <f>'NG East Shock'!AE24</f>
        <v>21</v>
      </c>
      <c r="C53" s="2">
        <f>'NG East Shock'!AF24</f>
        <v>1.0369999999999999</v>
      </c>
      <c r="D53" s="2">
        <f>'NG East Shock'!AG24</f>
        <v>1.01</v>
      </c>
      <c r="E53" s="2">
        <f>'NG East Shock'!AH24</f>
        <v>0.998</v>
      </c>
      <c r="F53" s="2">
        <f>'NG East Shock'!AI24</f>
        <v>0.999</v>
      </c>
      <c r="G53" s="2">
        <f>'NG East Shock'!AJ24</f>
        <v>0.995</v>
      </c>
      <c r="H53" s="2">
        <f>'NG East Shock'!AK24</f>
        <v>1.046</v>
      </c>
      <c r="I53" s="2">
        <f>'NG East Shock'!AL24</f>
        <v>1.0149999999999999</v>
      </c>
      <c r="J53" s="2">
        <f>'NG East Shock'!AM24</f>
        <v>1.014</v>
      </c>
      <c r="K53" s="2">
        <f>'NG East Shock'!AN24</f>
        <v>0.98399999999999999</v>
      </c>
      <c r="L53" s="2">
        <f>'NG East Shock'!AO24</f>
        <v>0.99399999999999999</v>
      </c>
      <c r="M53" s="2">
        <f>'NG East Shock'!AP24</f>
        <v>0.99299999999999999</v>
      </c>
      <c r="N53" s="2">
        <f>'NG East Shock'!AQ24</f>
        <v>0.99399999999999999</v>
      </c>
      <c r="O53" s="2">
        <f>'NG East Shock'!AR24</f>
        <v>0.97799999999999998</v>
      </c>
      <c r="P53" s="2">
        <f>'NG East Shock'!AS24</f>
        <v>0.99099999999999999</v>
      </c>
      <c r="Q53" s="2">
        <f>'NG East Shock'!AT24</f>
        <v>1</v>
      </c>
      <c r="R53" s="2">
        <f>'NG East Shock'!AU24</f>
        <v>1.004</v>
      </c>
      <c r="S53" s="2">
        <f>'NG East Shock'!AV24</f>
        <v>1.03</v>
      </c>
      <c r="T53" s="2">
        <f>'NG East Shock'!AW24</f>
        <v>0.94799999999999995</v>
      </c>
      <c r="U53" s="2">
        <f>'NG East Shock'!AX24</f>
        <v>0.98699999999999999</v>
      </c>
      <c r="V53" s="2">
        <f>'NG East Shock'!AY24</f>
        <v>1.026</v>
      </c>
      <c r="W53" s="19">
        <f>'NG East Shock'!AZ24</f>
        <v>8</v>
      </c>
      <c r="X53" s="19">
        <f>'NG East Shock'!BA24</f>
        <v>1.0021499999999999</v>
      </c>
      <c r="Y53" s="19">
        <f>'NG East Shock'!BB24</f>
        <v>19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x14ac:dyDescent="0.2">
      <c r="B54" s="2">
        <f>'NG East Shock'!AE25</f>
        <v>46</v>
      </c>
      <c r="C54" s="2">
        <f>'NG East Shock'!AF25</f>
        <v>1.0209999999999999</v>
      </c>
      <c r="D54" s="2">
        <f>'NG East Shock'!AG25</f>
        <v>1.0109999999999999</v>
      </c>
      <c r="E54" s="2">
        <f>'NG East Shock'!AH25</f>
        <v>0.96599999999999997</v>
      </c>
      <c r="F54" s="2">
        <f>'NG East Shock'!AI25</f>
        <v>0.98699999999999999</v>
      </c>
      <c r="G54" s="2">
        <f>'NG East Shock'!AJ25</f>
        <v>0.97799999999999998</v>
      </c>
      <c r="H54" s="2">
        <f>'NG East Shock'!AK25</f>
        <v>1.032</v>
      </c>
      <c r="I54" s="2">
        <f>'NG East Shock'!AL25</f>
        <v>1.0209999999999999</v>
      </c>
      <c r="J54" s="2">
        <f>'NG East Shock'!AM25</f>
        <v>1.0149999999999999</v>
      </c>
      <c r="K54" s="2">
        <f>'NG East Shock'!AN25</f>
        <v>1.006</v>
      </c>
      <c r="L54" s="2">
        <f>'NG East Shock'!AO25</f>
        <v>0.98</v>
      </c>
      <c r="M54" s="2">
        <f>'NG East Shock'!AP25</f>
        <v>0.97399999999999998</v>
      </c>
      <c r="N54" s="2">
        <f>'NG East Shock'!AQ25</f>
        <v>0.97899999999999998</v>
      </c>
      <c r="O54" s="2">
        <f>'NG East Shock'!AR25</f>
        <v>1.0229999999999999</v>
      </c>
      <c r="P54" s="2">
        <f>'NG East Shock'!AS25</f>
        <v>1.004</v>
      </c>
      <c r="Q54" s="2">
        <f>'NG East Shock'!AT25</f>
        <v>0.99299999999999999</v>
      </c>
      <c r="R54" s="2">
        <f>'NG East Shock'!AU25</f>
        <v>0.995</v>
      </c>
      <c r="S54" s="2">
        <f>'NG East Shock'!AV25</f>
        <v>0.98099999999999998</v>
      </c>
      <c r="T54" s="2">
        <f>'NG East Shock'!AW25</f>
        <v>1.0569999999999999</v>
      </c>
      <c r="U54" s="2">
        <f>'NG East Shock'!AX25</f>
        <v>1.0009999999999999</v>
      </c>
      <c r="V54" s="2">
        <f>'NG East Shock'!AY25</f>
        <v>1.004</v>
      </c>
      <c r="W54" s="19">
        <f>'NG East Shock'!AZ25</f>
        <v>21</v>
      </c>
      <c r="X54" s="19">
        <f>'NG East Shock'!BA25</f>
        <v>1.0014000000000001</v>
      </c>
      <c r="Y54" s="19">
        <f>'NG East Shock'!BB25</f>
        <v>21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2:36" x14ac:dyDescent="0.2">
      <c r="B55" s="2">
        <f>'NG East Shock'!AE26</f>
        <v>5</v>
      </c>
      <c r="C55" s="2">
        <f>'NG East Shock'!AF26</f>
        <v>1.03</v>
      </c>
      <c r="D55" s="2">
        <f>'NG East Shock'!AG26</f>
        <v>0.99099999999999999</v>
      </c>
      <c r="E55" s="2">
        <f>'NG East Shock'!AH26</f>
        <v>1</v>
      </c>
      <c r="F55" s="2">
        <f>'NG East Shock'!AI26</f>
        <v>1.0109999999999999</v>
      </c>
      <c r="G55" s="2">
        <f>'NG East Shock'!AJ26</f>
        <v>1.0189999999999999</v>
      </c>
      <c r="H55" s="2">
        <f>'NG East Shock'!AK26</f>
        <v>0.99299999999999999</v>
      </c>
      <c r="I55" s="2">
        <f>'NG East Shock'!AL26</f>
        <v>1.0149999999999999</v>
      </c>
      <c r="J55" s="2">
        <f>'NG East Shock'!AM26</f>
        <v>0.99199999999999999</v>
      </c>
      <c r="K55" s="2">
        <f>'NG East Shock'!AN26</f>
        <v>1.008</v>
      </c>
      <c r="L55" s="2">
        <f>'NG East Shock'!AO26</f>
        <v>0.999</v>
      </c>
      <c r="M55" s="2">
        <f>'NG East Shock'!AP26</f>
        <v>0.995</v>
      </c>
      <c r="N55" s="2">
        <f>'NG East Shock'!AQ26</f>
        <v>0.999</v>
      </c>
      <c r="O55" s="2">
        <f>'NG East Shock'!AR26</f>
        <v>1.008</v>
      </c>
      <c r="P55" s="2">
        <f>'NG East Shock'!AS26</f>
        <v>0.97599999999999998</v>
      </c>
      <c r="Q55" s="2">
        <f>'NG East Shock'!AT26</f>
        <v>1.002</v>
      </c>
      <c r="R55" s="2">
        <f>'NG East Shock'!AU26</f>
        <v>1.0029999999999999</v>
      </c>
      <c r="S55" s="2">
        <f>'NG East Shock'!AV26</f>
        <v>0.998</v>
      </c>
      <c r="T55" s="2">
        <f>'NG East Shock'!AW26</f>
        <v>1.002</v>
      </c>
      <c r="U55" s="2">
        <f>'NG East Shock'!AX26</f>
        <v>1.012</v>
      </c>
      <c r="V55" s="2">
        <f>'NG East Shock'!AY26</f>
        <v>0.97399999999999998</v>
      </c>
      <c r="W55" s="19">
        <f>'NG East Shock'!AZ26</f>
        <v>43</v>
      </c>
      <c r="X55" s="19">
        <f>'NG East Shock'!BA26</f>
        <v>1.00135</v>
      </c>
      <c r="Y55" s="19">
        <f>'NG East Shock'!BB26</f>
        <v>22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2:36" x14ac:dyDescent="0.2">
      <c r="B56" s="2">
        <f>'NG East Shock'!AE27</f>
        <v>10</v>
      </c>
      <c r="C56" s="2">
        <f>'NG East Shock'!AF27</f>
        <v>0.98899999999999999</v>
      </c>
      <c r="D56" s="2">
        <f>'NG East Shock'!AG27</f>
        <v>0.97899999999999998</v>
      </c>
      <c r="E56" s="2">
        <f>'NG East Shock'!AH27</f>
        <v>0.98499999999999999</v>
      </c>
      <c r="F56" s="2">
        <f>'NG East Shock'!AI27</f>
        <v>0.97099999999999997</v>
      </c>
      <c r="G56" s="2">
        <f>'NG East Shock'!AJ27</f>
        <v>1.0429999999999999</v>
      </c>
      <c r="H56" s="2">
        <f>'NG East Shock'!AK27</f>
        <v>0.97599999999999998</v>
      </c>
      <c r="I56" s="2">
        <f>'NG East Shock'!AL27</f>
        <v>1.0129999999999999</v>
      </c>
      <c r="J56" s="2">
        <f>'NG East Shock'!AM27</f>
        <v>1.0249999999999999</v>
      </c>
      <c r="K56" s="2">
        <f>'NG East Shock'!AN27</f>
        <v>0.996</v>
      </c>
      <c r="L56" s="2">
        <f>'NG East Shock'!AO27</f>
        <v>0.98299999999999998</v>
      </c>
      <c r="M56" s="2">
        <f>'NG East Shock'!AP27</f>
        <v>0.96099999999999997</v>
      </c>
      <c r="N56" s="2">
        <f>'NG East Shock'!AQ27</f>
        <v>1.026</v>
      </c>
      <c r="O56" s="2">
        <f>'NG East Shock'!AR27</f>
        <v>0.98199999999999998</v>
      </c>
      <c r="P56" s="2">
        <f>'NG East Shock'!AS27</f>
        <v>1.052</v>
      </c>
      <c r="Q56" s="2">
        <f>'NG East Shock'!AT27</f>
        <v>1.0049999999999999</v>
      </c>
      <c r="R56" s="2">
        <f>'NG East Shock'!AU27</f>
        <v>1.0009999999999999</v>
      </c>
      <c r="S56" s="2">
        <f>'NG East Shock'!AV27</f>
        <v>1.0229999999999999</v>
      </c>
      <c r="T56" s="2">
        <f>'NG East Shock'!AW27</f>
        <v>0.97599999999999998</v>
      </c>
      <c r="U56" s="2">
        <f>'NG East Shock'!AX27</f>
        <v>1.0169999999999999</v>
      </c>
      <c r="V56" s="2">
        <f>'NG East Shock'!AY27</f>
        <v>1.024</v>
      </c>
      <c r="W56" s="19">
        <f>'NG East Shock'!AZ27</f>
        <v>10</v>
      </c>
      <c r="X56" s="19">
        <f>'NG East Shock'!BA27</f>
        <v>1.00135</v>
      </c>
      <c r="Y56" s="19">
        <f>'NG East Shock'!BB27</f>
        <v>22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2:36" x14ac:dyDescent="0.2">
      <c r="B57" s="2">
        <f>'NG East Shock'!AE28</f>
        <v>16</v>
      </c>
      <c r="C57" s="2">
        <f>'NG East Shock'!AF28</f>
        <v>1.0009999999999999</v>
      </c>
      <c r="D57" s="2">
        <f>'NG East Shock'!AG28</f>
        <v>1.026</v>
      </c>
      <c r="E57" s="2">
        <f>'NG East Shock'!AH28</f>
        <v>0.98099999999999998</v>
      </c>
      <c r="F57" s="2">
        <f>'NG East Shock'!AI28</f>
        <v>1.0049999999999999</v>
      </c>
      <c r="G57" s="2">
        <f>'NG East Shock'!AJ28</f>
        <v>1.0289999999999999</v>
      </c>
      <c r="H57" s="2">
        <f>'NG East Shock'!AK28</f>
        <v>1.0209999999999999</v>
      </c>
      <c r="I57" s="2">
        <f>'NG East Shock'!AL28</f>
        <v>1.0249999999999999</v>
      </c>
      <c r="J57" s="2">
        <f>'NG East Shock'!AM28</f>
        <v>0.98699999999999999</v>
      </c>
      <c r="K57" s="2">
        <f>'NG East Shock'!AN28</f>
        <v>1.03</v>
      </c>
      <c r="L57" s="2">
        <f>'NG East Shock'!AO28</f>
        <v>1.0069999999999999</v>
      </c>
      <c r="M57" s="2">
        <f>'NG East Shock'!AP28</f>
        <v>0.99299999999999999</v>
      </c>
      <c r="N57" s="2">
        <f>'NG East Shock'!AQ28</f>
        <v>1.0029999999999999</v>
      </c>
      <c r="O57" s="2">
        <f>'NG East Shock'!AR28</f>
        <v>1.034</v>
      </c>
      <c r="P57" s="2">
        <f>'NG East Shock'!AS28</f>
        <v>1.0049999999999999</v>
      </c>
      <c r="Q57" s="2">
        <f>'NG East Shock'!AT28</f>
        <v>0.98299999999999998</v>
      </c>
      <c r="R57" s="2">
        <f>'NG East Shock'!AU28</f>
        <v>0.95399999999999996</v>
      </c>
      <c r="S57" s="2">
        <f>'NG East Shock'!AV28</f>
        <v>0.96599999999999997</v>
      </c>
      <c r="T57" s="2">
        <f>'NG East Shock'!AW28</f>
        <v>1.0089999999999999</v>
      </c>
      <c r="U57" s="2">
        <f>'NG East Shock'!AX28</f>
        <v>0.99099999999999999</v>
      </c>
      <c r="V57" s="2">
        <f>'NG East Shock'!AY28</f>
        <v>0.97699999999999998</v>
      </c>
      <c r="W57" s="19">
        <f>'NG East Shock'!AZ28</f>
        <v>40</v>
      </c>
      <c r="X57" s="19">
        <f>'NG East Shock'!BA28</f>
        <v>1.00135</v>
      </c>
      <c r="Y57" s="19">
        <f>'NG East Shock'!BB28</f>
        <v>22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2:36" x14ac:dyDescent="0.2">
      <c r="B58" s="2">
        <f>'NG East Shock'!AE29</f>
        <v>27</v>
      </c>
      <c r="C58" s="2">
        <f>'NG East Shock'!AF29</f>
        <v>0.995</v>
      </c>
      <c r="D58" s="2">
        <f>'NG East Shock'!AG29</f>
        <v>1.028</v>
      </c>
      <c r="E58" s="2">
        <f>'NG East Shock'!AH29</f>
        <v>1.0089999999999999</v>
      </c>
      <c r="F58" s="2">
        <f>'NG East Shock'!AI29</f>
        <v>0.95199999999999996</v>
      </c>
      <c r="G58" s="2">
        <f>'NG East Shock'!AJ29</f>
        <v>0.97599999999999998</v>
      </c>
      <c r="H58" s="2">
        <f>'NG East Shock'!AK29</f>
        <v>1.018</v>
      </c>
      <c r="I58" s="2">
        <f>'NG East Shock'!AL29</f>
        <v>0.995</v>
      </c>
      <c r="J58" s="2">
        <f>'NG East Shock'!AM29</f>
        <v>0.98499999999999999</v>
      </c>
      <c r="K58" s="2">
        <f>'NG East Shock'!AN29</f>
        <v>1.03</v>
      </c>
      <c r="L58" s="2">
        <f>'NG East Shock'!AO29</f>
        <v>0.99199999999999999</v>
      </c>
      <c r="M58" s="2">
        <f>'NG East Shock'!AP29</f>
        <v>0.996</v>
      </c>
      <c r="N58" s="2">
        <f>'NG East Shock'!AQ29</f>
        <v>1.0209999999999999</v>
      </c>
      <c r="O58" s="2">
        <f>'NG East Shock'!AR29</f>
        <v>0.96</v>
      </c>
      <c r="P58" s="2">
        <f>'NG East Shock'!AS29</f>
        <v>0.998</v>
      </c>
      <c r="Q58" s="2">
        <f>'NG East Shock'!AT29</f>
        <v>1.014</v>
      </c>
      <c r="R58" s="2">
        <f>'NG East Shock'!AU29</f>
        <v>1.012</v>
      </c>
      <c r="S58" s="2">
        <f>'NG East Shock'!AV29</f>
        <v>0.99299999999999999</v>
      </c>
      <c r="T58" s="2">
        <f>'NG East Shock'!AW29</f>
        <v>1.0049999999999999</v>
      </c>
      <c r="U58" s="2">
        <f>'NG East Shock'!AX29</f>
        <v>1.0189999999999999</v>
      </c>
      <c r="V58" s="2">
        <f>'NG East Shock'!AY29</f>
        <v>1.0269999999999999</v>
      </c>
      <c r="W58" s="19">
        <f>'NG East Shock'!AZ29</f>
        <v>7</v>
      </c>
      <c r="X58" s="19">
        <f>'NG East Shock'!BA29</f>
        <v>1.00125</v>
      </c>
      <c r="Y58" s="19">
        <f>'NG East Shock'!BB29</f>
        <v>25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2:36" x14ac:dyDescent="0.2">
      <c r="B59" s="2">
        <f>'NG East Shock'!AE30</f>
        <v>9</v>
      </c>
      <c r="C59" s="2">
        <f>'NG East Shock'!AF30</f>
        <v>1.006</v>
      </c>
      <c r="D59" s="2">
        <f>'NG East Shock'!AG30</f>
        <v>1.024</v>
      </c>
      <c r="E59" s="2">
        <f>'NG East Shock'!AH30</f>
        <v>1.0189999999999999</v>
      </c>
      <c r="F59" s="2">
        <f>'NG East Shock'!AI30</f>
        <v>1.0309999999999999</v>
      </c>
      <c r="G59" s="2">
        <f>'NG East Shock'!AJ30</f>
        <v>0.95799999999999996</v>
      </c>
      <c r="H59" s="2">
        <f>'NG East Shock'!AK30</f>
        <v>1.024</v>
      </c>
      <c r="I59" s="2">
        <f>'NG East Shock'!AL30</f>
        <v>0.98299999999999998</v>
      </c>
      <c r="J59" s="2">
        <f>'NG East Shock'!AM30</f>
        <v>0.97299999999999998</v>
      </c>
      <c r="K59" s="2">
        <f>'NG East Shock'!AN30</f>
        <v>1.0069999999999999</v>
      </c>
      <c r="L59" s="2">
        <f>'NG East Shock'!AO30</f>
        <v>1.014</v>
      </c>
      <c r="M59" s="2">
        <f>'NG East Shock'!AP30</f>
        <v>1.0429999999999999</v>
      </c>
      <c r="N59" s="2">
        <f>'NG East Shock'!AQ30</f>
        <v>0.97299999999999998</v>
      </c>
      <c r="O59" s="2">
        <f>'NG East Shock'!AR30</f>
        <v>1.018</v>
      </c>
      <c r="P59" s="2">
        <f>'NG East Shock'!AS30</f>
        <v>0.95199999999999996</v>
      </c>
      <c r="Q59" s="2">
        <f>'NG East Shock'!AT30</f>
        <v>0.998</v>
      </c>
      <c r="R59" s="2">
        <f>'NG East Shock'!AU30</f>
        <v>0.997</v>
      </c>
      <c r="S59" s="2">
        <f>'NG East Shock'!AV30</f>
        <v>0.97899999999999998</v>
      </c>
      <c r="T59" s="2">
        <f>'NG East Shock'!AW30</f>
        <v>1.024</v>
      </c>
      <c r="U59" s="2">
        <f>'NG East Shock'!AX30</f>
        <v>0.98299999999999998</v>
      </c>
      <c r="V59" s="2">
        <f>'NG East Shock'!AY30</f>
        <v>0.97599999999999998</v>
      </c>
      <c r="W59" s="19">
        <f>'NG East Shock'!AZ30</f>
        <v>41</v>
      </c>
      <c r="X59" s="19">
        <f>'NG East Shock'!BA30</f>
        <v>0.99909999999999999</v>
      </c>
      <c r="Y59" s="19">
        <f>'NG East Shock'!BB30</f>
        <v>26</v>
      </c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2:36" x14ac:dyDescent="0.2">
      <c r="B60" s="2">
        <f>'NG East Shock'!AE31</f>
        <v>8</v>
      </c>
      <c r="C60" s="2">
        <f>'NG East Shock'!AF31</f>
        <v>0.96599999999999997</v>
      </c>
      <c r="D60" s="2">
        <f>'NG East Shock'!AG31</f>
        <v>0.98</v>
      </c>
      <c r="E60" s="2">
        <f>'NG East Shock'!AH31</f>
        <v>0.97799999999999998</v>
      </c>
      <c r="F60" s="2">
        <f>'NG East Shock'!AI31</f>
        <v>0.99399999999999999</v>
      </c>
      <c r="G60" s="2">
        <f>'NG East Shock'!AJ31</f>
        <v>1.0209999999999999</v>
      </c>
      <c r="H60" s="2">
        <f>'NG East Shock'!AK31</f>
        <v>1.02</v>
      </c>
      <c r="I60" s="2">
        <f>'NG East Shock'!AL31</f>
        <v>0.95599999999999996</v>
      </c>
      <c r="J60" s="2">
        <f>'NG East Shock'!AM31</f>
        <v>1.022</v>
      </c>
      <c r="K60" s="2">
        <f>'NG East Shock'!AN31</f>
        <v>0.98199999999999998</v>
      </c>
      <c r="L60" s="2">
        <f>'NG East Shock'!AO31</f>
        <v>0.96799999999999997</v>
      </c>
      <c r="M60" s="2">
        <f>'NG East Shock'!AP31</f>
        <v>1.0029999999999999</v>
      </c>
      <c r="N60" s="2">
        <f>'NG East Shock'!AQ31</f>
        <v>0.998</v>
      </c>
      <c r="O60" s="2">
        <f>'NG East Shock'!AR31</f>
        <v>0.97499999999999998</v>
      </c>
      <c r="P60" s="2">
        <f>'NG East Shock'!AS31</f>
        <v>1.0329999999999999</v>
      </c>
      <c r="Q60" s="2">
        <f>'NG East Shock'!AT31</f>
        <v>1.012</v>
      </c>
      <c r="R60" s="2">
        <f>'NG East Shock'!AU31</f>
        <v>0.99299999999999999</v>
      </c>
      <c r="S60" s="2">
        <f>'NG East Shock'!AV31</f>
        <v>0.99</v>
      </c>
      <c r="T60" s="2">
        <f>'NG East Shock'!AW31</f>
        <v>1.036</v>
      </c>
      <c r="U60" s="2">
        <f>'NG East Shock'!AX31</f>
        <v>1.0409999999999999</v>
      </c>
      <c r="V60" s="2">
        <f>'NG East Shock'!AY31</f>
        <v>1.012</v>
      </c>
      <c r="W60" s="19">
        <f>'NG East Shock'!AZ31</f>
        <v>18</v>
      </c>
      <c r="X60" s="19">
        <f>'NG East Shock'!BA31</f>
        <v>0.999</v>
      </c>
      <c r="Y60" s="19">
        <f>'NG East Shock'!BB31</f>
        <v>27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2:36" x14ac:dyDescent="0.2">
      <c r="B61" s="2">
        <f>'NG East Shock'!AE32</f>
        <v>28</v>
      </c>
      <c r="C61" s="2">
        <f>'NG East Shock'!AF32</f>
        <v>1.0009999999999999</v>
      </c>
      <c r="D61" s="2">
        <f>'NG East Shock'!AG32</f>
        <v>0.96899999999999997</v>
      </c>
      <c r="E61" s="2">
        <f>'NG East Shock'!AH32</f>
        <v>0.99</v>
      </c>
      <c r="F61" s="2">
        <f>'NG East Shock'!AI32</f>
        <v>1.0489999999999999</v>
      </c>
      <c r="G61" s="2">
        <f>'NG East Shock'!AJ32</f>
        <v>1.028</v>
      </c>
      <c r="H61" s="2">
        <f>'NG East Shock'!AK32</f>
        <v>0.99</v>
      </c>
      <c r="I61" s="2">
        <f>'NG East Shock'!AL32</f>
        <v>1.0069999999999999</v>
      </c>
      <c r="J61" s="2">
        <f>'NG East Shock'!AM32</f>
        <v>1.0129999999999999</v>
      </c>
      <c r="K61" s="2">
        <f>'NG East Shock'!AN32</f>
        <v>0.97299999999999998</v>
      </c>
      <c r="L61" s="2">
        <f>'NG East Shock'!AO32</f>
        <v>1.0069999999999999</v>
      </c>
      <c r="M61" s="2">
        <f>'NG East Shock'!AP32</f>
        <v>1.0009999999999999</v>
      </c>
      <c r="N61" s="2">
        <f>'NG East Shock'!AQ32</f>
        <v>0.97599999999999998</v>
      </c>
      <c r="O61" s="2">
        <f>'NG East Shock'!AR32</f>
        <v>1.0409999999999999</v>
      </c>
      <c r="P61" s="2">
        <f>'NG East Shock'!AS32</f>
        <v>1</v>
      </c>
      <c r="Q61" s="2">
        <f>'NG East Shock'!AT32</f>
        <v>0.98199999999999998</v>
      </c>
      <c r="R61" s="2">
        <f>'NG East Shock'!AU32</f>
        <v>0.996</v>
      </c>
      <c r="S61" s="2">
        <f>'NG East Shock'!AV32</f>
        <v>1.006</v>
      </c>
      <c r="T61" s="2">
        <f>'NG East Shock'!AW32</f>
        <v>0.99</v>
      </c>
      <c r="U61" s="2">
        <f>'NG East Shock'!AX32</f>
        <v>0.97799999999999998</v>
      </c>
      <c r="V61" s="2">
        <f>'NG East Shock'!AY32</f>
        <v>0.97499999999999998</v>
      </c>
      <c r="W61" s="19">
        <f>'NG East Shock'!AZ32</f>
        <v>42</v>
      </c>
      <c r="X61" s="19">
        <f>'NG East Shock'!BA32</f>
        <v>0.99860000000000004</v>
      </c>
      <c r="Y61" s="19">
        <f>'NG East Shock'!BB32</f>
        <v>28</v>
      </c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2:36" x14ac:dyDescent="0.2">
      <c r="B62" s="2">
        <f>'NG East Shock'!AE33</f>
        <v>45</v>
      </c>
      <c r="C62" s="2">
        <f>'NG East Shock'!AF33</f>
        <v>0.98</v>
      </c>
      <c r="D62" s="2">
        <f>'NG East Shock'!AG33</f>
        <v>0.98599999999999999</v>
      </c>
      <c r="E62" s="2">
        <f>'NG East Shock'!AH33</f>
        <v>1.03</v>
      </c>
      <c r="F62" s="2">
        <f>'NG East Shock'!AI33</f>
        <v>1.0149999999999999</v>
      </c>
      <c r="G62" s="2">
        <f>'NG East Shock'!AJ33</f>
        <v>1.026</v>
      </c>
      <c r="H62" s="2">
        <f>'NG East Shock'!AK33</f>
        <v>0.96899999999999997</v>
      </c>
      <c r="I62" s="2">
        <f>'NG East Shock'!AL33</f>
        <v>0.98299999999999998</v>
      </c>
      <c r="J62" s="2">
        <f>'NG East Shock'!AM33</f>
        <v>0.98599999999999999</v>
      </c>
      <c r="K62" s="2">
        <f>'NG East Shock'!AN33</f>
        <v>0.998</v>
      </c>
      <c r="L62" s="2">
        <f>'NG East Shock'!AO33</f>
        <v>1.024</v>
      </c>
      <c r="M62" s="2">
        <f>'NG East Shock'!AP33</f>
        <v>1.0249999999999999</v>
      </c>
      <c r="N62" s="2">
        <f>'NG East Shock'!AQ33</f>
        <v>1.016</v>
      </c>
      <c r="O62" s="2">
        <f>'NG East Shock'!AR33</f>
        <v>0.97199999999999998</v>
      </c>
      <c r="P62" s="2">
        <f>'NG East Shock'!AS33</f>
        <v>0.999</v>
      </c>
      <c r="Q62" s="2">
        <f>'NG East Shock'!AT33</f>
        <v>1.004</v>
      </c>
      <c r="R62" s="2">
        <f>'NG East Shock'!AU33</f>
        <v>1.004</v>
      </c>
      <c r="S62" s="2">
        <f>'NG East Shock'!AV33</f>
        <v>1.0149999999999999</v>
      </c>
      <c r="T62" s="2">
        <f>'NG East Shock'!AW33</f>
        <v>0.94599999999999995</v>
      </c>
      <c r="U62" s="2">
        <f>'NG East Shock'!AX33</f>
        <v>1</v>
      </c>
      <c r="V62" s="2">
        <f>'NG East Shock'!AY33</f>
        <v>0.99399999999999999</v>
      </c>
      <c r="W62" s="19">
        <f>'NG East Shock'!AZ33</f>
        <v>30</v>
      </c>
      <c r="X62" s="19">
        <f>'NG East Shock'!BA33</f>
        <v>0.99860000000000004</v>
      </c>
      <c r="Y62" s="19">
        <f>'NG East Shock'!BB33</f>
        <v>28</v>
      </c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2:36" x14ac:dyDescent="0.2">
      <c r="B63" s="2">
        <f>'NG East Shock'!AE34</f>
        <v>22</v>
      </c>
      <c r="C63" s="2">
        <f>'NG East Shock'!AF34</f>
        <v>0.96799999999999997</v>
      </c>
      <c r="D63" s="2">
        <f>'NG East Shock'!AG34</f>
        <v>0.99299999999999999</v>
      </c>
      <c r="E63" s="2">
        <f>'NG East Shock'!AH34</f>
        <v>0.997</v>
      </c>
      <c r="F63" s="2">
        <f>'NG East Shock'!AI34</f>
        <v>0.999</v>
      </c>
      <c r="G63" s="2">
        <f>'NG East Shock'!AJ34</f>
        <v>1.0069999999999999</v>
      </c>
      <c r="H63" s="2">
        <f>'NG East Shock'!AK34</f>
        <v>0.95899999999999996</v>
      </c>
      <c r="I63" s="2">
        <f>'NG East Shock'!AL34</f>
        <v>0.98699999999999999</v>
      </c>
      <c r="J63" s="2">
        <f>'NG East Shock'!AM34</f>
        <v>0.98299999999999998</v>
      </c>
      <c r="K63" s="2">
        <f>'NG East Shock'!AN34</f>
        <v>1.0209999999999999</v>
      </c>
      <c r="L63" s="2">
        <f>'NG East Shock'!AO34</f>
        <v>1.0029999999999999</v>
      </c>
      <c r="M63" s="2">
        <f>'NG East Shock'!AP34</f>
        <v>1.0109999999999999</v>
      </c>
      <c r="N63" s="2">
        <f>'NG East Shock'!AQ34</f>
        <v>1.0089999999999999</v>
      </c>
      <c r="O63" s="2">
        <f>'NG East Shock'!AR34</f>
        <v>1.0229999999999999</v>
      </c>
      <c r="P63" s="2">
        <f>'NG East Shock'!AS34</f>
        <v>1.0089999999999999</v>
      </c>
      <c r="Q63" s="2">
        <f>'NG East Shock'!AT34</f>
        <v>1.0009999999999999</v>
      </c>
      <c r="R63" s="2">
        <f>'NG East Shock'!AU34</f>
        <v>0.99199999999999999</v>
      </c>
      <c r="S63" s="2">
        <f>'NG East Shock'!AV34</f>
        <v>0.97499999999999998</v>
      </c>
      <c r="T63" s="2">
        <f>'NG East Shock'!AW34</f>
        <v>1.052</v>
      </c>
      <c r="U63" s="2">
        <f>'NG East Shock'!AX34</f>
        <v>1.0109999999999999</v>
      </c>
      <c r="V63" s="2">
        <f>'NG East Shock'!AY34</f>
        <v>0.97199999999999998</v>
      </c>
      <c r="W63" s="19">
        <f>'NG East Shock'!AZ34</f>
        <v>46</v>
      </c>
      <c r="X63" s="19">
        <f>'NG East Shock'!BA34</f>
        <v>0.99859999999999993</v>
      </c>
      <c r="Y63" s="19">
        <f>'NG East Shock'!BB34</f>
        <v>30</v>
      </c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2:36" x14ac:dyDescent="0.2">
      <c r="B64" s="2">
        <f>'NG East Shock'!AE35</f>
        <v>15</v>
      </c>
      <c r="C64" s="2">
        <f>'NG East Shock'!AF35</f>
        <v>0.998</v>
      </c>
      <c r="D64" s="2">
        <f>'NG East Shock'!AG35</f>
        <v>0.97399999999999998</v>
      </c>
      <c r="E64" s="2">
        <f>'NG East Shock'!AH35</f>
        <v>1.0149999999999999</v>
      </c>
      <c r="F64" s="2">
        <f>'NG East Shock'!AI35</f>
        <v>0.998</v>
      </c>
      <c r="G64" s="2">
        <f>'NG East Shock'!AJ35</f>
        <v>0.97</v>
      </c>
      <c r="H64" s="2">
        <f>'NG East Shock'!AK35</f>
        <v>0.97499999999999998</v>
      </c>
      <c r="I64" s="2">
        <f>'NG East Shock'!AL35</f>
        <v>0.97499999999999998</v>
      </c>
      <c r="J64" s="2">
        <f>'NG East Shock'!AM35</f>
        <v>1.0089999999999999</v>
      </c>
      <c r="K64" s="2">
        <f>'NG East Shock'!AN35</f>
        <v>0.96799999999999997</v>
      </c>
      <c r="L64" s="2">
        <f>'NG East Shock'!AO35</f>
        <v>0.995</v>
      </c>
      <c r="M64" s="2">
        <f>'NG East Shock'!AP35</f>
        <v>1.008</v>
      </c>
      <c r="N64" s="2">
        <f>'NG East Shock'!AQ35</f>
        <v>0.995</v>
      </c>
      <c r="O64" s="2">
        <f>'NG East Shock'!AR35</f>
        <v>0.96799999999999997</v>
      </c>
      <c r="P64" s="2">
        <f>'NG East Shock'!AS35</f>
        <v>0.995</v>
      </c>
      <c r="Q64" s="2">
        <f>'NG East Shock'!AT35</f>
        <v>1.0169999999999999</v>
      </c>
      <c r="R64" s="2">
        <f>'NG East Shock'!AU35</f>
        <v>1.046</v>
      </c>
      <c r="S64" s="2">
        <f>'NG East Shock'!AV35</f>
        <v>1.034</v>
      </c>
      <c r="T64" s="2">
        <f>'NG East Shock'!AW35</f>
        <v>0.99</v>
      </c>
      <c r="U64" s="2">
        <f>'NG East Shock'!AX35</f>
        <v>1.008</v>
      </c>
      <c r="V64" s="2">
        <f>'NG East Shock'!AY35</f>
        <v>1.0289999999999999</v>
      </c>
      <c r="W64" s="19">
        <f>'NG East Shock'!AZ35</f>
        <v>5</v>
      </c>
      <c r="X64" s="19">
        <f>'NG East Shock'!BA35</f>
        <v>0.99834999999999963</v>
      </c>
      <c r="Y64" s="19">
        <f>'NG East Shock'!BB35</f>
        <v>31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2:36" x14ac:dyDescent="0.2">
      <c r="B65" s="2">
        <f>'NG East Shock'!AE36</f>
        <v>6</v>
      </c>
      <c r="C65" s="2">
        <f>'NG East Shock'!AF36</f>
        <v>0.96699999999999997</v>
      </c>
      <c r="D65" s="2">
        <f>'NG East Shock'!AG36</f>
        <v>1.01</v>
      </c>
      <c r="E65" s="2">
        <f>'NG East Shock'!AH36</f>
        <v>0.999</v>
      </c>
      <c r="F65" s="2">
        <f>'NG East Shock'!AI36</f>
        <v>0.99199999999999999</v>
      </c>
      <c r="G65" s="2">
        <f>'NG East Shock'!AJ36</f>
        <v>0.98299999999999998</v>
      </c>
      <c r="H65" s="2">
        <f>'NG East Shock'!AK36</f>
        <v>1.0069999999999999</v>
      </c>
      <c r="I65" s="2">
        <f>'NG East Shock'!AL36</f>
        <v>0.98199999999999998</v>
      </c>
      <c r="J65" s="2">
        <f>'NG East Shock'!AM36</f>
        <v>1.0049999999999999</v>
      </c>
      <c r="K65" s="2">
        <f>'NG East Shock'!AN36</f>
        <v>0.99</v>
      </c>
      <c r="L65" s="2">
        <f>'NG East Shock'!AO36</f>
        <v>1.0009999999999999</v>
      </c>
      <c r="M65" s="2">
        <f>'NG East Shock'!AP36</f>
        <v>1.0049999999999999</v>
      </c>
      <c r="N65" s="2">
        <f>'NG East Shock'!AQ36</f>
        <v>1.0009999999999999</v>
      </c>
      <c r="O65" s="2">
        <f>'NG East Shock'!AR36</f>
        <v>0.99099999999999999</v>
      </c>
      <c r="P65" s="2">
        <f>'NG East Shock'!AS36</f>
        <v>1.0269999999999999</v>
      </c>
      <c r="Q65" s="2">
        <f>'NG East Shock'!AT36</f>
        <v>0.997</v>
      </c>
      <c r="R65" s="2">
        <f>'NG East Shock'!AU36</f>
        <v>0.995</v>
      </c>
      <c r="S65" s="2">
        <f>'NG East Shock'!AV36</f>
        <v>1.0049999999999999</v>
      </c>
      <c r="T65" s="2">
        <f>'NG East Shock'!AW36</f>
        <v>0.99399999999999999</v>
      </c>
      <c r="U65" s="2">
        <f>'NG East Shock'!AX36</f>
        <v>0.98899999999999999</v>
      </c>
      <c r="V65" s="2">
        <f>'NG East Shock'!AY36</f>
        <v>1.026</v>
      </c>
      <c r="W65" s="19">
        <f>'NG East Shock'!AZ36</f>
        <v>8</v>
      </c>
      <c r="X65" s="19">
        <f>'NG East Shock'!BA36</f>
        <v>0.99829999999999985</v>
      </c>
      <c r="Y65" s="19">
        <f>'NG East Shock'!BB36</f>
        <v>32</v>
      </c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2:36" x14ac:dyDescent="0.2">
      <c r="B66" s="2">
        <f>'NG East Shock'!AE37</f>
        <v>12</v>
      </c>
      <c r="C66" s="2">
        <f>'NG East Shock'!AF37</f>
        <v>0.97699999999999998</v>
      </c>
      <c r="D66" s="2">
        <f>'NG East Shock'!AG37</f>
        <v>1.0129999999999999</v>
      </c>
      <c r="E66" s="2">
        <f>'NG East Shock'!AH37</f>
        <v>1.0089999999999999</v>
      </c>
      <c r="F66" s="2">
        <f>'NG East Shock'!AI37</f>
        <v>0.97499999999999998</v>
      </c>
      <c r="G66" s="2">
        <f>'NG East Shock'!AJ37</f>
        <v>1.012</v>
      </c>
      <c r="H66" s="2">
        <f>'NG East Shock'!AK37</f>
        <v>1.006</v>
      </c>
      <c r="I66" s="2">
        <f>'NG East Shock'!AL37</f>
        <v>0.99299999999999999</v>
      </c>
      <c r="J66" s="2">
        <f>'NG East Shock'!AM37</f>
        <v>0.98199999999999998</v>
      </c>
      <c r="K66" s="2">
        <f>'NG East Shock'!AN37</f>
        <v>0.998</v>
      </c>
      <c r="L66" s="2">
        <f>'NG East Shock'!AO37</f>
        <v>0.96799999999999997</v>
      </c>
      <c r="M66" s="2">
        <f>'NG East Shock'!AP37</f>
        <v>0.98099999999999998</v>
      </c>
      <c r="N66" s="2">
        <f>'NG East Shock'!AQ37</f>
        <v>0.996</v>
      </c>
      <c r="O66" s="2">
        <f>'NG East Shock'!AR37</f>
        <v>0.98799999999999999</v>
      </c>
      <c r="P66" s="2">
        <f>'NG East Shock'!AS37</f>
        <v>1.006</v>
      </c>
      <c r="Q66" s="2">
        <f>'NG East Shock'!AT37</f>
        <v>0.98099999999999998</v>
      </c>
      <c r="R66" s="2">
        <f>'NG East Shock'!AU37</f>
        <v>1.008</v>
      </c>
      <c r="S66" s="2">
        <f>'NG East Shock'!AV37</f>
        <v>1.0049999999999999</v>
      </c>
      <c r="T66" s="2">
        <f>'NG East Shock'!AW37</f>
        <v>0.997</v>
      </c>
      <c r="U66" s="2">
        <f>'NG East Shock'!AX37</f>
        <v>1.0069999999999999</v>
      </c>
      <c r="V66" s="2">
        <f>'NG East Shock'!AY37</f>
        <v>1.052</v>
      </c>
      <c r="W66" s="19">
        <f>'NG East Shock'!AZ37</f>
        <v>1</v>
      </c>
      <c r="X66" s="19">
        <f>'NG East Shock'!BA37</f>
        <v>0.99770000000000003</v>
      </c>
      <c r="Y66" s="19">
        <f>'NG East Shock'!BB37</f>
        <v>33</v>
      </c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2:36" x14ac:dyDescent="0.2">
      <c r="B67" s="2">
        <f>'NG East Shock'!AE38</f>
        <v>23</v>
      </c>
      <c r="C67" s="2">
        <f>'NG East Shock'!AF38</f>
        <v>1.034</v>
      </c>
      <c r="D67" s="2">
        <f>'NG East Shock'!AG38</f>
        <v>0.97399999999999998</v>
      </c>
      <c r="E67" s="2">
        <f>'NG East Shock'!AH38</f>
        <v>1.0069999999999999</v>
      </c>
      <c r="F67" s="2">
        <f>'NG East Shock'!AI38</f>
        <v>0.97699999999999998</v>
      </c>
      <c r="G67" s="2">
        <f>'NG East Shock'!AJ38</f>
        <v>0.998</v>
      </c>
      <c r="H67" s="2">
        <f>'NG East Shock'!AK38</f>
        <v>0.96499999999999997</v>
      </c>
      <c r="I67" s="2">
        <f>'NG East Shock'!AL38</f>
        <v>0.997</v>
      </c>
      <c r="J67" s="2">
        <f>'NG East Shock'!AM38</f>
        <v>1.042</v>
      </c>
      <c r="K67" s="2">
        <f>'NG East Shock'!AN38</f>
        <v>1</v>
      </c>
      <c r="L67" s="2">
        <f>'NG East Shock'!AO38</f>
        <v>1.0029999999999999</v>
      </c>
      <c r="M67" s="2">
        <f>'NG East Shock'!AP38</f>
        <v>0.97699999999999998</v>
      </c>
      <c r="N67" s="2">
        <f>'NG East Shock'!AQ38</f>
        <v>1.0009999999999999</v>
      </c>
      <c r="O67" s="2">
        <f>'NG East Shock'!AR38</f>
        <v>0.99</v>
      </c>
      <c r="P67" s="2">
        <f>'NG East Shock'!AS38</f>
        <v>0.96499999999999997</v>
      </c>
      <c r="Q67" s="2">
        <f>'NG East Shock'!AT38</f>
        <v>0.99</v>
      </c>
      <c r="R67" s="2">
        <f>'NG East Shock'!AU38</f>
        <v>1.0189999999999999</v>
      </c>
      <c r="S67" s="2">
        <f>'NG East Shock'!AV38</f>
        <v>0.96799999999999997</v>
      </c>
      <c r="T67" s="2">
        <f>'NG East Shock'!AW38</f>
        <v>1.0309999999999999</v>
      </c>
      <c r="U67" s="2">
        <f>'NG East Shock'!AX38</f>
        <v>1.012</v>
      </c>
      <c r="V67" s="2">
        <f>'NG East Shock'!AY38</f>
        <v>1.002</v>
      </c>
      <c r="W67" s="19">
        <f>'NG East Shock'!AZ38</f>
        <v>22</v>
      </c>
      <c r="X67" s="19">
        <f>'NG East Shock'!BA38</f>
        <v>0.99759999999999993</v>
      </c>
      <c r="Y67" s="19">
        <f>'NG East Shock'!BB38</f>
        <v>34</v>
      </c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2:36" x14ac:dyDescent="0.2">
      <c r="B68" s="2">
        <f>'NG East Shock'!AE39</f>
        <v>33</v>
      </c>
      <c r="C68" s="2">
        <f>'NG East Shock'!AF39</f>
        <v>1</v>
      </c>
      <c r="D68" s="2">
        <f>'NG East Shock'!AG39</f>
        <v>0.998</v>
      </c>
      <c r="E68" s="2">
        <f>'NG East Shock'!AH39</f>
        <v>0.99299999999999999</v>
      </c>
      <c r="F68" s="2">
        <f>'NG East Shock'!AI39</f>
        <v>1.012</v>
      </c>
      <c r="G68" s="2">
        <f>'NG East Shock'!AJ39</f>
        <v>0.97299999999999998</v>
      </c>
      <c r="H68" s="2">
        <f>'NG East Shock'!AK39</f>
        <v>0.98599999999999999</v>
      </c>
      <c r="I68" s="2">
        <f>'NG East Shock'!AL39</f>
        <v>0.997</v>
      </c>
      <c r="J68" s="2">
        <f>'NG East Shock'!AM39</f>
        <v>0.98599999999999999</v>
      </c>
      <c r="K68" s="2">
        <f>'NG East Shock'!AN39</f>
        <v>0.96499999999999997</v>
      </c>
      <c r="L68" s="2">
        <f>'NG East Shock'!AO39</f>
        <v>1.016</v>
      </c>
      <c r="M68" s="2">
        <f>'NG East Shock'!AP39</f>
        <v>1.0249999999999999</v>
      </c>
      <c r="N68" s="2">
        <f>'NG East Shock'!AQ39</f>
        <v>0.98599999999999999</v>
      </c>
      <c r="O68" s="2">
        <f>'NG East Shock'!AR39</f>
        <v>1.042</v>
      </c>
      <c r="P68" s="2">
        <f>'NG East Shock'!AS39</f>
        <v>1.008</v>
      </c>
      <c r="Q68" s="2">
        <f>'NG East Shock'!AT39</f>
        <v>1</v>
      </c>
      <c r="R68" s="2">
        <f>'NG East Shock'!AU39</f>
        <v>0.96099999999999997</v>
      </c>
      <c r="S68" s="2">
        <f>'NG East Shock'!AV39</f>
        <v>1.0129999999999999</v>
      </c>
      <c r="T68" s="2">
        <f>'NG East Shock'!AW39</f>
        <v>0.97699999999999998</v>
      </c>
      <c r="U68" s="2">
        <f>'NG East Shock'!AX39</f>
        <v>1.0269999999999999</v>
      </c>
      <c r="V68" s="2">
        <f>'NG East Shock'!AY39</f>
        <v>0.98399999999999999</v>
      </c>
      <c r="W68" s="19">
        <f>'NG East Shock'!AZ39</f>
        <v>37</v>
      </c>
      <c r="X68" s="19">
        <f>'NG East Shock'!BA39</f>
        <v>0.99745000000000028</v>
      </c>
      <c r="Y68" s="19">
        <f>'NG East Shock'!BB39</f>
        <v>35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2:36" x14ac:dyDescent="0.2">
      <c r="B69" s="2">
        <f>'NG East Shock'!AE40</f>
        <v>26</v>
      </c>
      <c r="C69" s="2">
        <f>'NG East Shock'!AF40</f>
        <v>0.999</v>
      </c>
      <c r="D69" s="2">
        <f>'NG East Shock'!AG40</f>
        <v>0.999</v>
      </c>
      <c r="E69" s="2">
        <f>'NG East Shock'!AH40</f>
        <v>0.995</v>
      </c>
      <c r="F69" s="2">
        <f>'NG East Shock'!AI40</f>
        <v>0.999</v>
      </c>
      <c r="G69" s="2">
        <f>'NG East Shock'!AJ40</f>
        <v>0.94299999999999995</v>
      </c>
      <c r="H69" s="2">
        <f>'NG East Shock'!AK40</f>
        <v>1.026</v>
      </c>
      <c r="I69" s="2">
        <f>'NG East Shock'!AL40</f>
        <v>1.004</v>
      </c>
      <c r="J69" s="2">
        <f>'NG East Shock'!AM40</f>
        <v>1.0149999999999999</v>
      </c>
      <c r="K69" s="2">
        <f>'NG East Shock'!AN40</f>
        <v>0.96499999999999997</v>
      </c>
      <c r="L69" s="2">
        <f>'NG East Shock'!AO40</f>
        <v>1.02</v>
      </c>
      <c r="M69" s="2">
        <f>'NG East Shock'!AP40</f>
        <v>0.98099999999999998</v>
      </c>
      <c r="N69" s="2">
        <f>'NG East Shock'!AQ40</f>
        <v>0.999</v>
      </c>
      <c r="O69" s="2">
        <f>'NG East Shock'!AR40</f>
        <v>1.018</v>
      </c>
      <c r="P69" s="2">
        <f>'NG East Shock'!AS40</f>
        <v>0.98299999999999998</v>
      </c>
      <c r="Q69" s="2">
        <f>'NG East Shock'!AT40</f>
        <v>1.0209999999999999</v>
      </c>
      <c r="R69" s="2">
        <f>'NG East Shock'!AU40</f>
        <v>1.0249999999999999</v>
      </c>
      <c r="S69" s="2">
        <f>'NG East Shock'!AV40</f>
        <v>0.98</v>
      </c>
      <c r="T69" s="2">
        <f>'NG East Shock'!AW40</f>
        <v>0.96899999999999997</v>
      </c>
      <c r="U69" s="2">
        <f>'NG East Shock'!AX40</f>
        <v>0.97299999999999998</v>
      </c>
      <c r="V69" s="2">
        <f>'NG East Shock'!AY40</f>
        <v>1.0329999999999999</v>
      </c>
      <c r="W69" s="19">
        <f>'NG East Shock'!AZ40</f>
        <v>2</v>
      </c>
      <c r="X69" s="19">
        <f>'NG East Shock'!BA40</f>
        <v>0.99735000000000018</v>
      </c>
      <c r="Y69" s="19">
        <f>'NG East Shock'!BB40</f>
        <v>36</v>
      </c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2:36" x14ac:dyDescent="0.2">
      <c r="B70" s="2">
        <f>'NG East Shock'!AE41</f>
        <v>3</v>
      </c>
      <c r="C70" s="2">
        <f>'NG East Shock'!AF41</f>
        <v>0.98199999999999998</v>
      </c>
      <c r="D70" s="2">
        <f>'NG East Shock'!AG41</f>
        <v>0.998</v>
      </c>
      <c r="E70" s="2">
        <f>'NG East Shock'!AH41</f>
        <v>0.999</v>
      </c>
      <c r="F70" s="2">
        <f>'NG East Shock'!AI41</f>
        <v>1.0009999999999999</v>
      </c>
      <c r="G70" s="2">
        <f>'NG East Shock'!AJ41</f>
        <v>1.0289999999999999</v>
      </c>
      <c r="H70" s="2">
        <f>'NG East Shock'!AK41</f>
        <v>1.0109999999999999</v>
      </c>
      <c r="I70" s="2">
        <f>'NG East Shock'!AL41</f>
        <v>1.006</v>
      </c>
      <c r="J70" s="2">
        <f>'NG East Shock'!AM41</f>
        <v>0.98899999999999999</v>
      </c>
      <c r="K70" s="2">
        <f>'NG East Shock'!AN41</f>
        <v>0.98199999999999998</v>
      </c>
      <c r="L70" s="2">
        <f>'NG East Shock'!AO41</f>
        <v>0.97099999999999997</v>
      </c>
      <c r="M70" s="2">
        <f>'NG East Shock'!AP41</f>
        <v>1.0189999999999999</v>
      </c>
      <c r="N70" s="2">
        <f>'NG East Shock'!AQ41</f>
        <v>1.0109999999999999</v>
      </c>
      <c r="O70" s="2">
        <f>'NG East Shock'!AR41</f>
        <v>0.99299999999999999</v>
      </c>
      <c r="P70" s="2">
        <f>'NG East Shock'!AS41</f>
        <v>0.97799999999999998</v>
      </c>
      <c r="Q70" s="2">
        <f>'NG East Shock'!AT41</f>
        <v>0.99199999999999999</v>
      </c>
      <c r="R70" s="2">
        <f>'NG East Shock'!AU41</f>
        <v>1.0109999999999999</v>
      </c>
      <c r="S70" s="2">
        <f>'NG East Shock'!AV41</f>
        <v>1.0069999999999999</v>
      </c>
      <c r="T70" s="2">
        <f>'NG East Shock'!AW41</f>
        <v>0.999</v>
      </c>
      <c r="U70" s="2">
        <f>'NG East Shock'!AX41</f>
        <v>0.98799999999999999</v>
      </c>
      <c r="V70" s="2">
        <f>'NG East Shock'!AY41</f>
        <v>0.98099999999999998</v>
      </c>
      <c r="W70" s="19">
        <f>'NG East Shock'!AZ41</f>
        <v>38</v>
      </c>
      <c r="X70" s="19">
        <f>'NG East Shock'!BA41</f>
        <v>0.99734999999999996</v>
      </c>
      <c r="Y70" s="19">
        <f>'NG East Shock'!BB41</f>
        <v>37</v>
      </c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2:36" x14ac:dyDescent="0.2">
      <c r="B71" s="2">
        <f>'NG East Shock'!AE42</f>
        <v>50</v>
      </c>
      <c r="C71" s="2">
        <f>'NG East Shock'!AF42</f>
        <v>1.0029999999999999</v>
      </c>
      <c r="D71" s="2">
        <f>'NG East Shock'!AG42</f>
        <v>0.97599999999999998</v>
      </c>
      <c r="E71" s="2">
        <f>'NG East Shock'!AH42</f>
        <v>1.026</v>
      </c>
      <c r="F71" s="2">
        <f>'NG East Shock'!AI42</f>
        <v>0.997</v>
      </c>
      <c r="G71" s="2">
        <f>'NG East Shock'!AJ42</f>
        <v>0.98299999999999998</v>
      </c>
      <c r="H71" s="2">
        <f>'NG East Shock'!AK42</f>
        <v>0.99</v>
      </c>
      <c r="I71" s="2">
        <f>'NG East Shock'!AL42</f>
        <v>1</v>
      </c>
      <c r="J71" s="2">
        <f>'NG East Shock'!AM42</f>
        <v>0.95699999999999996</v>
      </c>
      <c r="K71" s="2">
        <f>'NG East Shock'!AN42</f>
        <v>0.997</v>
      </c>
      <c r="L71" s="2">
        <f>'NG East Shock'!AO42</f>
        <v>0.97499999999999998</v>
      </c>
      <c r="M71" s="2">
        <f>'NG East Shock'!AP42</f>
        <v>1.012</v>
      </c>
      <c r="N71" s="2">
        <f>'NG East Shock'!AQ42</f>
        <v>0.99099999999999999</v>
      </c>
      <c r="O71" s="2">
        <f>'NG East Shock'!AR42</f>
        <v>1.01</v>
      </c>
      <c r="P71" s="2">
        <f>'NG East Shock'!AS42</f>
        <v>1.0049999999999999</v>
      </c>
      <c r="Q71" s="2">
        <f>'NG East Shock'!AT42</f>
        <v>0.99399999999999999</v>
      </c>
      <c r="R71" s="2">
        <f>'NG East Shock'!AU42</f>
        <v>0.98799999999999999</v>
      </c>
      <c r="S71" s="2">
        <f>'NG East Shock'!AV42</f>
        <v>0.98799999999999999</v>
      </c>
      <c r="T71" s="2">
        <f>'NG East Shock'!AW42</f>
        <v>1.0309999999999999</v>
      </c>
      <c r="U71" s="2">
        <f>'NG East Shock'!AX42</f>
        <v>1.01</v>
      </c>
      <c r="V71" s="2">
        <f>'NG East Shock'!AY42</f>
        <v>0.999</v>
      </c>
      <c r="W71" s="19">
        <f>'NG East Shock'!AZ42</f>
        <v>26</v>
      </c>
      <c r="X71" s="19">
        <f>'NG East Shock'!BA42</f>
        <v>0.99659999999999993</v>
      </c>
      <c r="Y71" s="19">
        <f>'NG East Shock'!BB42</f>
        <v>38</v>
      </c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2:36" x14ac:dyDescent="0.2">
      <c r="B72" s="2">
        <f>'NG East Shock'!AE43</f>
        <v>47</v>
      </c>
      <c r="C72" s="2">
        <f>'NG East Shock'!AF43</f>
        <v>0.97799999999999998</v>
      </c>
      <c r="D72" s="2">
        <f>'NG East Shock'!AG43</f>
        <v>1.012</v>
      </c>
      <c r="E72" s="2">
        <f>'NG East Shock'!AH43</f>
        <v>1.0089999999999999</v>
      </c>
      <c r="F72" s="2">
        <f>'NG East Shock'!AI43</f>
        <v>0.97899999999999998</v>
      </c>
      <c r="G72" s="2">
        <f>'NG East Shock'!AJ43</f>
        <v>0.99</v>
      </c>
      <c r="H72" s="2">
        <f>'NG East Shock'!AK43</f>
        <v>0.98</v>
      </c>
      <c r="I72" s="2">
        <f>'NG East Shock'!AL43</f>
        <v>1.038</v>
      </c>
      <c r="J72" s="2">
        <f>'NG East Shock'!AM43</f>
        <v>0.94899999999999995</v>
      </c>
      <c r="K72" s="2">
        <f>'NG East Shock'!AN43</f>
        <v>0.999</v>
      </c>
      <c r="L72" s="2">
        <f>'NG East Shock'!AO43</f>
        <v>0.98699999999999999</v>
      </c>
      <c r="M72" s="2">
        <f>'NG East Shock'!AP43</f>
        <v>0.98099999999999998</v>
      </c>
      <c r="N72" s="2">
        <f>'NG East Shock'!AQ43</f>
        <v>1.0289999999999999</v>
      </c>
      <c r="O72" s="2">
        <f>'NG East Shock'!AR43</f>
        <v>1.0089999999999999</v>
      </c>
      <c r="P72" s="2">
        <f>'NG East Shock'!AS43</f>
        <v>0.97799999999999998</v>
      </c>
      <c r="Q72" s="2">
        <f>'NG East Shock'!AT43</f>
        <v>1.0249999999999999</v>
      </c>
      <c r="R72" s="2">
        <f>'NG East Shock'!AU43</f>
        <v>1.026</v>
      </c>
      <c r="S72" s="2">
        <f>'NG East Shock'!AV43</f>
        <v>0.97</v>
      </c>
      <c r="T72" s="2">
        <f>'NG East Shock'!AW43</f>
        <v>1.004</v>
      </c>
      <c r="U72" s="2">
        <f>'NG East Shock'!AX43</f>
        <v>1.0169999999999999</v>
      </c>
      <c r="V72" s="2">
        <f>'NG East Shock'!AY43</f>
        <v>0.96899999999999997</v>
      </c>
      <c r="W72" s="19">
        <f>'NG East Shock'!AZ43</f>
        <v>48</v>
      </c>
      <c r="X72" s="19">
        <f>'NG East Shock'!BA43</f>
        <v>0.99645000000000006</v>
      </c>
      <c r="Y72" s="19">
        <f>'NG East Shock'!BB43</f>
        <v>39</v>
      </c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2:36" x14ac:dyDescent="0.2">
      <c r="B73" s="2">
        <f>'NG East Shock'!AE44</f>
        <v>18</v>
      </c>
      <c r="C73" s="2">
        <f>'NG East Shock'!AF44</f>
        <v>1.0109999999999999</v>
      </c>
      <c r="D73" s="2">
        <f>'NG East Shock'!AG44</f>
        <v>0.98699999999999999</v>
      </c>
      <c r="E73" s="2">
        <f>'NG East Shock'!AH44</f>
        <v>1.0009999999999999</v>
      </c>
      <c r="F73" s="2">
        <f>'NG East Shock'!AI44</f>
        <v>0.99</v>
      </c>
      <c r="G73" s="2">
        <f>'NG East Shock'!AJ44</f>
        <v>1.014</v>
      </c>
      <c r="H73" s="2">
        <f>'NG East Shock'!AK44</f>
        <v>0.98399999999999999</v>
      </c>
      <c r="I73" s="2">
        <f>'NG East Shock'!AL44</f>
        <v>1.026</v>
      </c>
      <c r="J73" s="2">
        <f>'NG East Shock'!AM44</f>
        <v>0.99299999999999999</v>
      </c>
      <c r="K73" s="2">
        <f>'NG East Shock'!AN44</f>
        <v>1.0069999999999999</v>
      </c>
      <c r="L73" s="2">
        <f>'NG East Shock'!AO44</f>
        <v>0.99399999999999999</v>
      </c>
      <c r="M73" s="2">
        <f>'NG East Shock'!AP44</f>
        <v>0.95599999999999996</v>
      </c>
      <c r="N73" s="2">
        <f>'NG East Shock'!AQ44</f>
        <v>0.98899999999999999</v>
      </c>
      <c r="O73" s="2">
        <f>'NG East Shock'!AR44</f>
        <v>0.95899999999999996</v>
      </c>
      <c r="P73" s="2">
        <f>'NG East Shock'!AS44</f>
        <v>1.0269999999999999</v>
      </c>
      <c r="Q73" s="2">
        <f>'NG East Shock'!AT44</f>
        <v>0.95799999999999996</v>
      </c>
      <c r="R73" s="2">
        <f>'NG East Shock'!AU44</f>
        <v>1.006</v>
      </c>
      <c r="S73" s="2">
        <f>'NG East Shock'!AV44</f>
        <v>1.0089999999999999</v>
      </c>
      <c r="T73" s="2">
        <f>'NG East Shock'!AW44</f>
        <v>1.0149999999999999</v>
      </c>
      <c r="U73" s="2">
        <f>'NG East Shock'!AX44</f>
        <v>0.99099999999999999</v>
      </c>
      <c r="V73" s="2">
        <f>'NG East Shock'!AY44</f>
        <v>1.002</v>
      </c>
      <c r="W73" s="19">
        <f>'NG East Shock'!AZ44</f>
        <v>22</v>
      </c>
      <c r="X73" s="19">
        <f>'NG East Shock'!BA44</f>
        <v>0.99594999999999989</v>
      </c>
      <c r="Y73" s="19">
        <f>'NG East Shock'!BB44</f>
        <v>40</v>
      </c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2:36" x14ac:dyDescent="0.2">
      <c r="B74" s="2">
        <f>'NG East Shock'!AE45</f>
        <v>41</v>
      </c>
      <c r="C74" s="2">
        <f>'NG East Shock'!AF45</f>
        <v>1.0409999999999999</v>
      </c>
      <c r="D74" s="2">
        <f>'NG East Shock'!AG45</f>
        <v>0.998</v>
      </c>
      <c r="E74" s="2">
        <f>'NG East Shock'!AH45</f>
        <v>0.99399999999999999</v>
      </c>
      <c r="F74" s="2">
        <f>'NG East Shock'!AI45</f>
        <v>0.99399999999999999</v>
      </c>
      <c r="G74" s="2">
        <f>'NG East Shock'!AJ45</f>
        <v>0.98099999999999998</v>
      </c>
      <c r="H74" s="2">
        <f>'NG East Shock'!AK45</f>
        <v>0.995</v>
      </c>
      <c r="I74" s="2">
        <f>'NG East Shock'!AL45</f>
        <v>0.98099999999999998</v>
      </c>
      <c r="J74" s="2">
        <f>'NG East Shock'!AM45</f>
        <v>1.01</v>
      </c>
      <c r="K74" s="2">
        <f>'NG East Shock'!AN45</f>
        <v>0.97899999999999998</v>
      </c>
      <c r="L74" s="2">
        <f>'NG East Shock'!AO45</f>
        <v>1.0069999999999999</v>
      </c>
      <c r="M74" s="2">
        <f>'NG East Shock'!AP45</f>
        <v>1.0029999999999999</v>
      </c>
      <c r="N74" s="2">
        <f>'NG East Shock'!AQ45</f>
        <v>1.0309999999999999</v>
      </c>
      <c r="O74" s="2">
        <f>'NG East Shock'!AR45</f>
        <v>1.026</v>
      </c>
      <c r="P74" s="2">
        <f>'NG East Shock'!AS45</f>
        <v>0.97399999999999998</v>
      </c>
      <c r="Q74" s="2">
        <f>'NG East Shock'!AT45</f>
        <v>0.98899999999999999</v>
      </c>
      <c r="R74" s="2">
        <f>'NG East Shock'!AU45</f>
        <v>0.97399999999999998</v>
      </c>
      <c r="S74" s="2">
        <f>'NG East Shock'!AV45</f>
        <v>0.98399999999999999</v>
      </c>
      <c r="T74" s="2">
        <f>'NG East Shock'!AW45</f>
        <v>0.99099999999999999</v>
      </c>
      <c r="U74" s="2">
        <f>'NG East Shock'!AX45</f>
        <v>0.95899999999999996</v>
      </c>
      <c r="V74" s="2">
        <f>'NG East Shock'!AY45</f>
        <v>1.008</v>
      </c>
      <c r="W74" s="19">
        <f>'NG East Shock'!AZ45</f>
        <v>20</v>
      </c>
      <c r="X74" s="19">
        <f>'NG East Shock'!BA45</f>
        <v>0.99594999999999989</v>
      </c>
      <c r="Y74" s="19">
        <f>'NG East Shock'!BB45</f>
        <v>40</v>
      </c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2:36" x14ac:dyDescent="0.2">
      <c r="B75" s="2">
        <f>'NG East Shock'!AE46</f>
        <v>2</v>
      </c>
      <c r="C75" s="2">
        <f>'NG East Shock'!AF46</f>
        <v>0.98599999999999999</v>
      </c>
      <c r="D75" s="2">
        <f>'NG East Shock'!AG46</f>
        <v>0.97699999999999998</v>
      </c>
      <c r="E75" s="2">
        <f>'NG East Shock'!AH46</f>
        <v>0.98899999999999999</v>
      </c>
      <c r="F75" s="2">
        <f>'NG East Shock'!AI46</f>
        <v>1.012</v>
      </c>
      <c r="G75" s="2">
        <f>'NG East Shock'!AJ46</f>
        <v>1.0049999999999999</v>
      </c>
      <c r="H75" s="2">
        <f>'NG East Shock'!AK46</f>
        <v>0.96799999999999997</v>
      </c>
      <c r="I75" s="2">
        <f>'NG East Shock'!AL46</f>
        <v>0.997</v>
      </c>
      <c r="J75" s="2">
        <f>'NG East Shock'!AM46</f>
        <v>1.0069999999999999</v>
      </c>
      <c r="K75" s="2">
        <f>'NG East Shock'!AN46</f>
        <v>1.008</v>
      </c>
      <c r="L75" s="2">
        <f>'NG East Shock'!AO46</f>
        <v>1.036</v>
      </c>
      <c r="M75" s="2">
        <f>'NG East Shock'!AP46</f>
        <v>0.97899999999999998</v>
      </c>
      <c r="N75" s="2">
        <f>'NG East Shock'!AQ46</f>
        <v>0.98599999999999999</v>
      </c>
      <c r="O75" s="2">
        <f>'NG East Shock'!AR46</f>
        <v>0.96899999999999997</v>
      </c>
      <c r="P75" s="2">
        <f>'NG East Shock'!AS46</f>
        <v>0.99199999999999999</v>
      </c>
      <c r="Q75" s="2">
        <f>'NG East Shock'!AT46</f>
        <v>1.008</v>
      </c>
      <c r="R75" s="2">
        <f>'NG East Shock'!AU46</f>
        <v>0.96899999999999997</v>
      </c>
      <c r="S75" s="2">
        <f>'NG East Shock'!AV46</f>
        <v>1.012</v>
      </c>
      <c r="T75" s="2">
        <f>'NG East Shock'!AW46</f>
        <v>1.036</v>
      </c>
      <c r="U75" s="2">
        <f>'NG East Shock'!AX46</f>
        <v>0.99299999999999999</v>
      </c>
      <c r="V75" s="2">
        <f>'NG East Shock'!AY46</f>
        <v>0.97299999999999998</v>
      </c>
      <c r="W75" s="19">
        <f>'NG East Shock'!AZ46</f>
        <v>44</v>
      </c>
      <c r="X75" s="19">
        <f>'NG East Shock'!BA46</f>
        <v>0.99509999999999965</v>
      </c>
      <c r="Y75" s="19">
        <f>'NG East Shock'!BB46</f>
        <v>42</v>
      </c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2:36" x14ac:dyDescent="0.2">
      <c r="B76" s="2">
        <f>'NG East Shock'!AE47</f>
        <v>14</v>
      </c>
      <c r="C76" s="2">
        <f>'NG East Shock'!AF47</f>
        <v>1.006</v>
      </c>
      <c r="D76" s="2">
        <f>'NG East Shock'!AG47</f>
        <v>0.96299999999999997</v>
      </c>
      <c r="E76" s="2">
        <f>'NG East Shock'!AH47</f>
        <v>0.98799999999999999</v>
      </c>
      <c r="F76" s="2">
        <f>'NG East Shock'!AI47</f>
        <v>0.98699999999999999</v>
      </c>
      <c r="G76" s="2">
        <f>'NG East Shock'!AJ47</f>
        <v>1.0189999999999999</v>
      </c>
      <c r="H76" s="2">
        <f>'NG East Shock'!AK47</f>
        <v>1.0229999999999999</v>
      </c>
      <c r="I76" s="2">
        <f>'NG East Shock'!AL47</f>
        <v>1.0129999999999999</v>
      </c>
      <c r="J76" s="2">
        <f>'NG East Shock'!AM47</f>
        <v>1.0069999999999999</v>
      </c>
      <c r="K76" s="2">
        <f>'NG East Shock'!AN47</f>
        <v>0.98099999999999998</v>
      </c>
      <c r="L76" s="2">
        <f>'NG East Shock'!AO47</f>
        <v>0.995</v>
      </c>
      <c r="M76" s="2">
        <f>'NG East Shock'!AP47</f>
        <v>0.98799999999999999</v>
      </c>
      <c r="N76" s="2">
        <f>'NG East Shock'!AQ47</f>
        <v>1.0029999999999999</v>
      </c>
      <c r="O76" s="2">
        <f>'NG East Shock'!AR47</f>
        <v>1.02</v>
      </c>
      <c r="P76" s="2">
        <f>'NG East Shock'!AS47</f>
        <v>0.98599999999999999</v>
      </c>
      <c r="Q76" s="2">
        <f>'NG East Shock'!AT47</f>
        <v>0.95299999999999996</v>
      </c>
      <c r="R76" s="2">
        <f>'NG East Shock'!AU47</f>
        <v>0.96899999999999997</v>
      </c>
      <c r="S76" s="2">
        <f>'NG East Shock'!AV47</f>
        <v>0.995</v>
      </c>
      <c r="T76" s="2">
        <f>'NG East Shock'!AW47</f>
        <v>0.99299999999999999</v>
      </c>
      <c r="U76" s="2">
        <f>'NG East Shock'!AX47</f>
        <v>0.98099999999999998</v>
      </c>
      <c r="V76" s="2">
        <f>'NG East Shock'!AY47</f>
        <v>1.024</v>
      </c>
      <c r="W76" s="19">
        <f>'NG East Shock'!AZ47</f>
        <v>10</v>
      </c>
      <c r="X76" s="19">
        <f>'NG East Shock'!BA47</f>
        <v>0.99469999999999992</v>
      </c>
      <c r="Y76" s="19">
        <f>'NG East Shock'!BB47</f>
        <v>43</v>
      </c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2:36" x14ac:dyDescent="0.2">
      <c r="B77" s="2">
        <f>'NG East Shock'!AE48</f>
        <v>44</v>
      </c>
      <c r="C77" s="2">
        <f>'NG East Shock'!AF48</f>
        <v>1.0089999999999999</v>
      </c>
      <c r="D77" s="2">
        <f>'NG East Shock'!AG48</f>
        <v>1.0389999999999999</v>
      </c>
      <c r="E77" s="2">
        <f>'NG East Shock'!AH48</f>
        <v>1.008</v>
      </c>
      <c r="F77" s="2">
        <f>'NG East Shock'!AI48</f>
        <v>1.012</v>
      </c>
      <c r="G77" s="2">
        <f>'NG East Shock'!AJ48</f>
        <v>1.0129999999999999</v>
      </c>
      <c r="H77" s="2">
        <f>'NG East Shock'!AK48</f>
        <v>0.98399999999999999</v>
      </c>
      <c r="I77" s="2">
        <f>'NG East Shock'!AL48</f>
        <v>0.96499999999999997</v>
      </c>
      <c r="J77" s="2">
        <f>'NG East Shock'!AM48</f>
        <v>0.99</v>
      </c>
      <c r="K77" s="2">
        <f>'NG East Shock'!AN48</f>
        <v>0.97499999999999998</v>
      </c>
      <c r="L77" s="2">
        <f>'NG East Shock'!AO48</f>
        <v>0.98099999999999998</v>
      </c>
      <c r="M77" s="2">
        <f>'NG East Shock'!AP48</f>
        <v>0.97599999999999998</v>
      </c>
      <c r="N77" s="2">
        <f>'NG East Shock'!AQ48</f>
        <v>0.99</v>
      </c>
      <c r="O77" s="2">
        <f>'NG East Shock'!AR48</f>
        <v>0.97099999999999997</v>
      </c>
      <c r="P77" s="2">
        <f>'NG East Shock'!AS48</f>
        <v>0.95399999999999996</v>
      </c>
      <c r="Q77" s="2">
        <f>'NG East Shock'!AT48</f>
        <v>1.046</v>
      </c>
      <c r="R77" s="2">
        <f>'NG East Shock'!AU48</f>
        <v>0.98399999999999999</v>
      </c>
      <c r="S77" s="2">
        <f>'NG East Shock'!AV48</f>
        <v>0.97499999999999998</v>
      </c>
      <c r="T77" s="2">
        <f>'NG East Shock'!AW48</f>
        <v>1.01</v>
      </c>
      <c r="U77" s="2">
        <f>'NG East Shock'!AX48</f>
        <v>1.0189999999999999</v>
      </c>
      <c r="V77" s="2">
        <f>'NG East Shock'!AY48</f>
        <v>0.99</v>
      </c>
      <c r="W77" s="19">
        <f>'NG East Shock'!AZ48</f>
        <v>33</v>
      </c>
      <c r="X77" s="19">
        <f>'NG East Shock'!BA48</f>
        <v>0.99454999999999993</v>
      </c>
      <c r="Y77" s="19">
        <f>'NG East Shock'!BB48</f>
        <v>44</v>
      </c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2:36" x14ac:dyDescent="0.2">
      <c r="B78" s="2">
        <f>'NG East Shock'!AE49</f>
        <v>40</v>
      </c>
      <c r="C78" s="2">
        <f>'NG East Shock'!AF49</f>
        <v>1.02</v>
      </c>
      <c r="D78" s="2">
        <f>'NG East Shock'!AG49</f>
        <v>0.98099999999999998</v>
      </c>
      <c r="E78" s="2">
        <f>'NG East Shock'!AH49</f>
        <v>0.95299999999999996</v>
      </c>
      <c r="F78" s="2">
        <f>'NG East Shock'!AI49</f>
        <v>0.96799999999999997</v>
      </c>
      <c r="G78" s="2">
        <f>'NG East Shock'!AJ49</f>
        <v>0.98799999999999999</v>
      </c>
      <c r="H78" s="2">
        <f>'NG East Shock'!AK49</f>
        <v>1.0069999999999999</v>
      </c>
      <c r="I78" s="2">
        <f>'NG East Shock'!AL49</f>
        <v>1.022</v>
      </c>
      <c r="J78" s="2">
        <f>'NG East Shock'!AM49</f>
        <v>0.997</v>
      </c>
      <c r="K78" s="2">
        <f>'NG East Shock'!AN49</f>
        <v>0.95299999999999996</v>
      </c>
      <c r="L78" s="2">
        <f>'NG East Shock'!AO49</f>
        <v>0.997</v>
      </c>
      <c r="M78" s="2">
        <f>'NG East Shock'!AP49</f>
        <v>0.98199999999999998</v>
      </c>
      <c r="N78" s="2">
        <f>'NG East Shock'!AQ49</f>
        <v>1.004</v>
      </c>
      <c r="O78" s="2">
        <f>'NG East Shock'!AR49</f>
        <v>1.0389999999999999</v>
      </c>
      <c r="P78" s="2">
        <f>'NG East Shock'!AS49</f>
        <v>0.98699999999999999</v>
      </c>
      <c r="Q78" s="2">
        <f>'NG East Shock'!AT49</f>
        <v>1.0189999999999999</v>
      </c>
      <c r="R78" s="2">
        <f>'NG East Shock'!AU49</f>
        <v>0.995</v>
      </c>
      <c r="S78" s="2">
        <f>'NG East Shock'!AV49</f>
        <v>0.97899999999999998</v>
      </c>
      <c r="T78" s="2">
        <f>'NG East Shock'!AW49</f>
        <v>0.999</v>
      </c>
      <c r="U78" s="2">
        <f>'NG East Shock'!AX49</f>
        <v>0.997</v>
      </c>
      <c r="V78" s="2">
        <f>'NG East Shock'!AY49</f>
        <v>1.002</v>
      </c>
      <c r="W78" s="19">
        <f>'NG East Shock'!AZ49</f>
        <v>22</v>
      </c>
      <c r="X78" s="19">
        <f>'NG East Shock'!BA49</f>
        <v>0.99444999999999983</v>
      </c>
      <c r="Y78" s="19">
        <f>'NG East Shock'!BB49</f>
        <v>45</v>
      </c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2:36" x14ac:dyDescent="0.2">
      <c r="B79" s="2">
        <f>'NG East Shock'!AE50</f>
        <v>32</v>
      </c>
      <c r="C79" s="2">
        <f>'NG East Shock'!AF50</f>
        <v>1.016</v>
      </c>
      <c r="D79" s="2">
        <f>'NG East Shock'!AG50</f>
        <v>1</v>
      </c>
      <c r="E79" s="2">
        <f>'NG East Shock'!AH50</f>
        <v>0.96799999999999997</v>
      </c>
      <c r="F79" s="2">
        <f>'NG East Shock'!AI50</f>
        <v>0.97499999999999998</v>
      </c>
      <c r="G79" s="2">
        <f>'NG East Shock'!AJ50</f>
        <v>0.98799999999999999</v>
      </c>
      <c r="H79" s="2">
        <f>'NG East Shock'!AK50</f>
        <v>0.95499999999999996</v>
      </c>
      <c r="I79" s="2">
        <f>'NG East Shock'!AL50</f>
        <v>0.96799999999999997</v>
      </c>
      <c r="J79" s="2">
        <f>'NG East Shock'!AM50</f>
        <v>0.98499999999999999</v>
      </c>
      <c r="K79" s="2">
        <f>'NG East Shock'!AN50</f>
        <v>1.0009999999999999</v>
      </c>
      <c r="L79" s="2">
        <f>'NG East Shock'!AO50</f>
        <v>1.0289999999999999</v>
      </c>
      <c r="M79" s="2">
        <f>'NG East Shock'!AP50</f>
        <v>1.0109999999999999</v>
      </c>
      <c r="N79" s="2">
        <f>'NG East Shock'!AQ50</f>
        <v>1.0129999999999999</v>
      </c>
      <c r="O79" s="2">
        <f>'NG East Shock'!AR50</f>
        <v>0.97599999999999998</v>
      </c>
      <c r="P79" s="2">
        <f>'NG East Shock'!AS50</f>
        <v>1.014</v>
      </c>
      <c r="Q79" s="2">
        <f>'NG East Shock'!AT50</f>
        <v>1.0169999999999999</v>
      </c>
      <c r="R79" s="2">
        <f>'NG East Shock'!AU50</f>
        <v>0.98799999999999999</v>
      </c>
      <c r="S79" s="2">
        <f>'NG East Shock'!AV50</f>
        <v>1.0169999999999999</v>
      </c>
      <c r="T79" s="2">
        <f>'NG East Shock'!AW50</f>
        <v>0.996</v>
      </c>
      <c r="U79" s="2">
        <f>'NG East Shock'!AX50</f>
        <v>0.98199999999999998</v>
      </c>
      <c r="V79" s="2">
        <f>'NG East Shock'!AY50</f>
        <v>0.98099999999999998</v>
      </c>
      <c r="W79" s="19">
        <f>'NG East Shock'!AZ50</f>
        <v>38</v>
      </c>
      <c r="X79" s="19">
        <f>'NG East Shock'!BA50</f>
        <v>0.99399999999999977</v>
      </c>
      <c r="Y79" s="19">
        <f>'NG East Shock'!BB50</f>
        <v>46</v>
      </c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2:36" x14ac:dyDescent="0.2">
      <c r="B80" s="2">
        <f>'NG East Shock'!AE51</f>
        <v>37</v>
      </c>
      <c r="C80" s="2">
        <f>'NG East Shock'!AF51</f>
        <v>1.0129999999999999</v>
      </c>
      <c r="D80" s="2">
        <f>'NG East Shock'!AG51</f>
        <v>0.96899999999999997</v>
      </c>
      <c r="E80" s="2">
        <f>'NG East Shock'!AH51</f>
        <v>0.99299999999999999</v>
      </c>
      <c r="F80" s="2">
        <f>'NG East Shock'!AI51</f>
        <v>1.03</v>
      </c>
      <c r="G80" s="2">
        <f>'NG East Shock'!AJ51</f>
        <v>1.0029999999999999</v>
      </c>
      <c r="H80" s="2">
        <f>'NG East Shock'!AK51</f>
        <v>0.98499999999999999</v>
      </c>
      <c r="I80" s="2">
        <f>'NG East Shock'!AL51</f>
        <v>0.98599999999999999</v>
      </c>
      <c r="J80" s="2">
        <f>'NG East Shock'!AM51</f>
        <v>0.94899999999999995</v>
      </c>
      <c r="K80" s="2">
        <f>'NG East Shock'!AN51</f>
        <v>0.98199999999999998</v>
      </c>
      <c r="L80" s="2">
        <f>'NG East Shock'!AO51</f>
        <v>0.97899999999999998</v>
      </c>
      <c r="M80" s="2">
        <f>'NG East Shock'!AP51</f>
        <v>1.0169999999999999</v>
      </c>
      <c r="N80" s="2">
        <f>'NG East Shock'!AQ51</f>
        <v>1.008</v>
      </c>
      <c r="O80" s="2">
        <f>'NG East Shock'!AR51</f>
        <v>0.997</v>
      </c>
      <c r="P80" s="2">
        <f>'NG East Shock'!AS51</f>
        <v>0.999</v>
      </c>
      <c r="Q80" s="2">
        <f>'NG East Shock'!AT51</f>
        <v>0.96799999999999997</v>
      </c>
      <c r="R80" s="2">
        <f>'NG East Shock'!AU51</f>
        <v>0.998</v>
      </c>
      <c r="S80" s="2">
        <f>'NG East Shock'!AV51</f>
        <v>0.98599999999999999</v>
      </c>
      <c r="T80" s="2">
        <f>'NG East Shock'!AW51</f>
        <v>1.0049999999999999</v>
      </c>
      <c r="U80" s="2">
        <f>'NG East Shock'!AX51</f>
        <v>0.99</v>
      </c>
      <c r="V80" s="2">
        <f>'NG East Shock'!AY51</f>
        <v>1.014</v>
      </c>
      <c r="W80" s="19">
        <f>'NG East Shock'!AZ51</f>
        <v>16</v>
      </c>
      <c r="X80" s="19">
        <f>'NG East Shock'!BA51</f>
        <v>0.99354999999999971</v>
      </c>
      <c r="Y80" s="19">
        <f>'NG East Shock'!BB51</f>
        <v>47</v>
      </c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2:36" x14ac:dyDescent="0.2">
      <c r="B81" s="2">
        <f>'NG East Shock'!AE52</f>
        <v>36</v>
      </c>
      <c r="C81" s="2">
        <f>'NG East Shock'!AF52</f>
        <v>1.002</v>
      </c>
      <c r="D81" s="2">
        <f>'NG East Shock'!AG52</f>
        <v>0.96699999999999997</v>
      </c>
      <c r="E81" s="2">
        <f>'NG East Shock'!AH52</f>
        <v>1.0189999999999999</v>
      </c>
      <c r="F81" s="2">
        <f>'NG East Shock'!AI52</f>
        <v>0.96299999999999997</v>
      </c>
      <c r="G81" s="2">
        <f>'NG East Shock'!AJ52</f>
        <v>0.99099999999999999</v>
      </c>
      <c r="H81" s="2">
        <f>'NG East Shock'!AK52</f>
        <v>0.98499999999999999</v>
      </c>
      <c r="I81" s="2">
        <f>'NG East Shock'!AL52</f>
        <v>0.996</v>
      </c>
      <c r="J81" s="2">
        <f>'NG East Shock'!AM52</f>
        <v>0.93700000000000006</v>
      </c>
      <c r="K81" s="2">
        <f>'NG East Shock'!AN52</f>
        <v>0.98599999999999999</v>
      </c>
      <c r="L81" s="2">
        <f>'NG East Shock'!AO52</f>
        <v>1.01</v>
      </c>
      <c r="M81" s="2">
        <f>'NG East Shock'!AP52</f>
        <v>0.99199999999999999</v>
      </c>
      <c r="N81" s="2">
        <f>'NG East Shock'!AQ52</f>
        <v>1.0009999999999999</v>
      </c>
      <c r="O81" s="2">
        <f>'NG East Shock'!AR52</f>
        <v>1.0189999999999999</v>
      </c>
      <c r="P81" s="2">
        <f>'NG East Shock'!AS52</f>
        <v>0.998</v>
      </c>
      <c r="Q81" s="2">
        <f>'NG East Shock'!AT52</f>
        <v>0.98199999999999998</v>
      </c>
      <c r="R81" s="2">
        <f>'NG East Shock'!AU52</f>
        <v>1.0349999999999999</v>
      </c>
      <c r="S81" s="2">
        <f>'NG East Shock'!AV52</f>
        <v>1</v>
      </c>
      <c r="T81" s="2">
        <f>'NG East Shock'!AW52</f>
        <v>1.002</v>
      </c>
      <c r="U81" s="2">
        <f>'NG East Shock'!AX52</f>
        <v>0.97399999999999998</v>
      </c>
      <c r="V81" s="2">
        <f>'NG East Shock'!AY52</f>
        <v>1.01</v>
      </c>
      <c r="W81" s="19">
        <f>'NG East Shock'!AZ52</f>
        <v>19</v>
      </c>
      <c r="X81" s="19">
        <f>'NG East Shock'!BA52</f>
        <v>0.99344999999999983</v>
      </c>
      <c r="Y81" s="19">
        <f>'NG East Shock'!BB52</f>
        <v>48</v>
      </c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2:36" x14ac:dyDescent="0.2">
      <c r="B82" s="2">
        <f>'NG East Shock'!AE53</f>
        <v>19</v>
      </c>
      <c r="C82" s="2">
        <f>'NG East Shock'!AF53</f>
        <v>0.97799999999999998</v>
      </c>
      <c r="D82" s="2">
        <f>'NG East Shock'!AG53</f>
        <v>0.98499999999999999</v>
      </c>
      <c r="E82" s="2">
        <f>'NG East Shock'!AH53</f>
        <v>0.96499999999999997</v>
      </c>
      <c r="F82" s="2">
        <f>'NG East Shock'!AI53</f>
        <v>1.0169999999999999</v>
      </c>
      <c r="G82" s="2">
        <f>'NG East Shock'!AJ53</f>
        <v>1.0089999999999999</v>
      </c>
      <c r="H82" s="2">
        <f>'NG East Shock'!AK53</f>
        <v>0.97499999999999998</v>
      </c>
      <c r="I82" s="2">
        <f>'NG East Shock'!AL53</f>
        <v>0.98199999999999998</v>
      </c>
      <c r="J82" s="2">
        <f>'NG East Shock'!AM53</f>
        <v>1.0189999999999999</v>
      </c>
      <c r="K82" s="2">
        <f>'NG East Shock'!AN53</f>
        <v>0.98399999999999999</v>
      </c>
      <c r="L82" s="2">
        <f>'NG East Shock'!AO53</f>
        <v>0.99299999999999999</v>
      </c>
      <c r="M82" s="2">
        <f>'NG East Shock'!AP53</f>
        <v>0.98799999999999999</v>
      </c>
      <c r="N82" s="2">
        <f>'NG East Shock'!AQ53</f>
        <v>0.96399999999999997</v>
      </c>
      <c r="O82" s="2">
        <f>'NG East Shock'!AR53</f>
        <v>0.98899999999999999</v>
      </c>
      <c r="P82" s="2">
        <f>'NG East Shock'!AS53</f>
        <v>1.0029999999999999</v>
      </c>
      <c r="Q82" s="2">
        <f>'NG East Shock'!AT53</f>
        <v>0.95699999999999996</v>
      </c>
      <c r="R82" s="2">
        <f>'NG East Shock'!AU53</f>
        <v>1.01</v>
      </c>
      <c r="S82" s="2">
        <f>'NG East Shock'!AV53</f>
        <v>0.996</v>
      </c>
      <c r="T82" s="2">
        <f>'NG East Shock'!AW53</f>
        <v>1.0189999999999999</v>
      </c>
      <c r="U82" s="2">
        <f>'NG East Shock'!AX53</f>
        <v>1.0109999999999999</v>
      </c>
      <c r="V82" s="2">
        <f>'NG East Shock'!AY53</f>
        <v>1.016</v>
      </c>
      <c r="W82" s="19">
        <f>'NG East Shock'!AZ53</f>
        <v>15</v>
      </c>
      <c r="X82" s="19">
        <f>'NG East Shock'!BA53</f>
        <v>0.99299999999999999</v>
      </c>
      <c r="Y82" s="19">
        <f>'NG East Shock'!BB53</f>
        <v>49</v>
      </c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2:36" x14ac:dyDescent="0.2">
      <c r="B83" s="2">
        <f>'NG East Shock'!AE54</f>
        <v>29</v>
      </c>
      <c r="C83" s="2">
        <f>'NG East Shock'!AF54</f>
        <v>0.97499999999999998</v>
      </c>
      <c r="D83" s="2">
        <f>'NG East Shock'!AG54</f>
        <v>0.98699999999999999</v>
      </c>
      <c r="E83" s="2">
        <f>'NG East Shock'!AH54</f>
        <v>1.02</v>
      </c>
      <c r="F83" s="2">
        <f>'NG East Shock'!AI54</f>
        <v>0.98199999999999998</v>
      </c>
      <c r="G83" s="2">
        <f>'NG East Shock'!AJ54</f>
        <v>0.96</v>
      </c>
      <c r="H83" s="2">
        <f>'NG East Shock'!AK54</f>
        <v>1.012</v>
      </c>
      <c r="I83" s="2">
        <f>'NG East Shock'!AL54</f>
        <v>0.98299999999999998</v>
      </c>
      <c r="J83" s="2">
        <f>'NG East Shock'!AM54</f>
        <v>0.99199999999999999</v>
      </c>
      <c r="K83" s="2">
        <f>'NG East Shock'!AN54</f>
        <v>0.96399999999999997</v>
      </c>
      <c r="L83" s="2">
        <f>'NG East Shock'!AO54</f>
        <v>1.0129999999999999</v>
      </c>
      <c r="M83" s="2">
        <f>'NG East Shock'!AP54</f>
        <v>0.998</v>
      </c>
      <c r="N83" s="2">
        <f>'NG East Shock'!AQ54</f>
        <v>0.93899999999999995</v>
      </c>
      <c r="O83" s="2">
        <f>'NG East Shock'!AR54</f>
        <v>1</v>
      </c>
      <c r="P83" s="2">
        <f>'NG East Shock'!AS54</f>
        <v>1.0049999999999999</v>
      </c>
      <c r="Q83" s="2">
        <f>'NG East Shock'!AT54</f>
        <v>0.99299999999999999</v>
      </c>
      <c r="R83" s="2">
        <f>'NG East Shock'!AU54</f>
        <v>0.96699999999999997</v>
      </c>
      <c r="S83" s="2">
        <f>'NG East Shock'!AV54</f>
        <v>1.014</v>
      </c>
      <c r="T83" s="2">
        <f>'NG East Shock'!AW54</f>
        <v>0.995</v>
      </c>
      <c r="U83" s="2">
        <f>'NG East Shock'!AX54</f>
        <v>0.98499999999999999</v>
      </c>
      <c r="V83" s="2">
        <f>'NG East Shock'!AY54</f>
        <v>1.028</v>
      </c>
      <c r="W83" s="19">
        <f>'NG East Shock'!AZ54</f>
        <v>6</v>
      </c>
      <c r="X83" s="19">
        <f>'NG East Shock'!BA54</f>
        <v>0.99059999999999993</v>
      </c>
      <c r="Y83" s="19">
        <f>'NG East Shock'!BB54</f>
        <v>50</v>
      </c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2:36" x14ac:dyDescent="0.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</row>
    <row r="85" spans="2:36" x14ac:dyDescent="0.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</row>
    <row r="86" spans="2:36" x14ac:dyDescent="0.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2:36" x14ac:dyDescent="0.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</row>
    <row r="88" spans="2:36" x14ac:dyDescent="0.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</row>
    <row r="89" spans="2:36" x14ac:dyDescent="0.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2:36" x14ac:dyDescent="0.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</row>
    <row r="91" spans="2:36" x14ac:dyDescent="0.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</row>
    <row r="92" spans="2:36" x14ac:dyDescent="0.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spans="2:36" x14ac:dyDescent="0.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  <row r="94" spans="2:36" x14ac:dyDescent="0.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</row>
    <row r="95" spans="2:36" x14ac:dyDescent="0.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</row>
    <row r="96" spans="2:36" x14ac:dyDescent="0.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</row>
    <row r="97" spans="3:36" x14ac:dyDescent="0.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</row>
    <row r="98" spans="3:36" x14ac:dyDescent="0.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3:36" x14ac:dyDescent="0.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</row>
    <row r="100" spans="3:36" x14ac:dyDescent="0.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</row>
    <row r="101" spans="3:36" x14ac:dyDescent="0.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</row>
    <row r="102" spans="3:36" x14ac:dyDescent="0.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</row>
    <row r="103" spans="3:36" x14ac:dyDescent="0.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</row>
    <row r="104" spans="3:36" x14ac:dyDescent="0.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spans="3:36" x14ac:dyDescent="0.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</row>
    <row r="106" spans="3:36" x14ac:dyDescent="0.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</row>
    <row r="107" spans="3:36" x14ac:dyDescent="0.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3:36" x14ac:dyDescent="0.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3:36" x14ac:dyDescent="0.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</row>
    <row r="110" spans="3:36" x14ac:dyDescent="0.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3:36" x14ac:dyDescent="0.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</row>
    <row r="112" spans="3:36" x14ac:dyDescent="0.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3:36" x14ac:dyDescent="0.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</row>
    <row r="114" spans="3:36" x14ac:dyDescent="0.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</row>
    <row r="115" spans="3:36" x14ac:dyDescent="0.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</row>
    <row r="116" spans="3:36" x14ac:dyDescent="0.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3:36" x14ac:dyDescent="0.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</row>
    <row r="118" spans="3:36" x14ac:dyDescent="0.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pans="3:36" x14ac:dyDescent="0.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</row>
    <row r="120" spans="3:36" x14ac:dyDescent="0.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3:36" x14ac:dyDescent="0.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3:36" x14ac:dyDescent="0.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3:36" x14ac:dyDescent="0.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3:36" x14ac:dyDescent="0.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3:36" x14ac:dyDescent="0.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3:36" x14ac:dyDescent="0.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3:36" x14ac:dyDescent="0.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3:36" x14ac:dyDescent="0.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3:37" x14ac:dyDescent="0.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3:37" x14ac:dyDescent="0.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3:37" x14ac:dyDescent="0.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3:37" x14ac:dyDescent="0.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3:37" x14ac:dyDescent="0.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3:37" x14ac:dyDescent="0.2">
      <c r="AK134" s="43"/>
    </row>
    <row r="135" spans="3:37" x14ac:dyDescent="0.2">
      <c r="AK135" s="43"/>
    </row>
    <row r="136" spans="3:37" x14ac:dyDescent="0.2">
      <c r="C136" s="23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88"/>
  <sheetViews>
    <sheetView zoomScaleNormal="100" workbookViewId="0">
      <selection activeCell="D3" sqref="D3"/>
    </sheetView>
  </sheetViews>
  <sheetFormatPr defaultRowHeight="12.75" x14ac:dyDescent="0.2"/>
  <cols>
    <col min="1" max="1" width="9.140625" style="2"/>
    <col min="2" max="2" width="12.42578125" style="20" customWidth="1"/>
    <col min="3" max="7" width="9.140625" style="6"/>
    <col min="8" max="9" width="9.140625" style="2"/>
    <col min="10" max="10" width="11.42578125" style="2" customWidth="1"/>
    <col min="11" max="11" width="11" style="2" customWidth="1"/>
    <col min="12" max="16384" width="9.140625" style="2"/>
  </cols>
  <sheetData>
    <row r="1" spans="1:11" x14ac:dyDescent="0.2">
      <c r="B1" s="5"/>
      <c r="C1" s="6" t="s">
        <v>10</v>
      </c>
      <c r="D1" s="6" t="s">
        <v>20</v>
      </c>
      <c r="E1" s="6" t="s">
        <v>21</v>
      </c>
      <c r="F1" s="6" t="s">
        <v>22</v>
      </c>
      <c r="G1" s="6" t="s">
        <v>23</v>
      </c>
      <c r="I1" s="7"/>
      <c r="J1" s="23"/>
    </row>
    <row r="2" spans="1:11" x14ac:dyDescent="0.2">
      <c r="B2" s="8" t="s">
        <v>28</v>
      </c>
      <c r="C2" s="2"/>
      <c r="D2" s="2"/>
      <c r="E2" s="2"/>
      <c r="F2" s="2"/>
      <c r="G2" s="2"/>
    </row>
    <row r="3" spans="1:11" x14ac:dyDescent="0.2">
      <c r="B3" s="2"/>
      <c r="C3" s="2"/>
      <c r="D3" s="2"/>
      <c r="E3" s="2"/>
      <c r="F3" s="2"/>
      <c r="G3" s="2"/>
    </row>
    <row r="4" spans="1:11" x14ac:dyDescent="0.2">
      <c r="B4" s="9" t="s">
        <v>29</v>
      </c>
      <c r="C4" s="2"/>
      <c r="D4" s="2"/>
      <c r="E4" s="2"/>
      <c r="F4" s="2"/>
      <c r="G4" s="2"/>
    </row>
    <row r="5" spans="1:11" ht="12" customHeight="1" x14ac:dyDescent="0.2">
      <c r="B5" s="10"/>
      <c r="C5" s="2"/>
      <c r="D5" s="11"/>
      <c r="E5" s="11"/>
      <c r="F5" s="11"/>
      <c r="G5" s="11"/>
    </row>
    <row r="6" spans="1:11" x14ac:dyDescent="0.2">
      <c r="B6" s="12"/>
      <c r="C6" s="13"/>
      <c r="D6" s="13"/>
      <c r="E6" s="13"/>
      <c r="F6" s="13"/>
      <c r="G6" s="13"/>
      <c r="J6" s="2" t="s">
        <v>41</v>
      </c>
      <c r="K6" s="2" t="s">
        <v>40</v>
      </c>
    </row>
    <row r="7" spans="1:11" x14ac:dyDescent="0.2">
      <c r="B7" s="14"/>
      <c r="C7" s="15" t="s">
        <v>24</v>
      </c>
      <c r="D7" s="15" t="s">
        <v>20</v>
      </c>
      <c r="E7" s="15" t="s">
        <v>21</v>
      </c>
      <c r="F7" s="15" t="s">
        <v>25</v>
      </c>
      <c r="G7" s="15" t="s">
        <v>26</v>
      </c>
      <c r="J7" s="15" t="s">
        <v>31</v>
      </c>
      <c r="K7" s="15" t="s">
        <v>32</v>
      </c>
    </row>
    <row r="8" spans="1:11" x14ac:dyDescent="0.2">
      <c r="B8" s="14" t="s">
        <v>30</v>
      </c>
      <c r="C8" s="15" t="s">
        <v>27</v>
      </c>
      <c r="D8" s="15" t="s">
        <v>27</v>
      </c>
      <c r="E8" s="15" t="s">
        <v>27</v>
      </c>
      <c r="F8" s="15" t="s">
        <v>27</v>
      </c>
      <c r="G8" s="15" t="s">
        <v>27</v>
      </c>
    </row>
    <row r="9" spans="1:11" x14ac:dyDescent="0.2">
      <c r="A9" s="2">
        <f>YEAR(B9)</f>
        <v>2017</v>
      </c>
      <c r="B9" s="16">
        <v>42736</v>
      </c>
      <c r="C9" s="17">
        <v>32.265860215053763</v>
      </c>
      <c r="D9" s="17">
        <v>30.553091397849464</v>
      </c>
      <c r="E9" s="17">
        <v>30.382150537634406</v>
      </c>
      <c r="F9" s="17">
        <v>37.248844086021506</v>
      </c>
      <c r="G9" s="17">
        <v>38.647634408602151</v>
      </c>
      <c r="J9" s="17">
        <v>3.5329999999999999</v>
      </c>
      <c r="K9" s="18">
        <v>3.573</v>
      </c>
    </row>
    <row r="10" spans="1:11" x14ac:dyDescent="0.2">
      <c r="A10" s="2">
        <f t="shared" ref="A10:A73" si="0">YEAR(B10)</f>
        <v>2017</v>
      </c>
      <c r="B10" s="16">
        <v>42767</v>
      </c>
      <c r="C10" s="17">
        <v>30.728571428571428</v>
      </c>
      <c r="D10" s="17">
        <v>29.642857142857139</v>
      </c>
      <c r="E10" s="17">
        <v>28.322857142857146</v>
      </c>
      <c r="F10" s="17">
        <v>36.544285714285714</v>
      </c>
      <c r="G10" s="17">
        <v>37.74</v>
      </c>
      <c r="J10" s="17">
        <v>3.508</v>
      </c>
      <c r="K10" s="18">
        <v>3.4529999999999998</v>
      </c>
    </row>
    <row r="11" spans="1:11" x14ac:dyDescent="0.2">
      <c r="A11" s="2">
        <f t="shared" si="0"/>
        <v>2017</v>
      </c>
      <c r="B11" s="16">
        <v>42795</v>
      </c>
      <c r="C11" s="17">
        <v>27.485026917900399</v>
      </c>
      <c r="D11" s="17">
        <v>26.9724932705249</v>
      </c>
      <c r="E11" s="17">
        <v>23.378721399730821</v>
      </c>
      <c r="F11" s="17">
        <v>33.263374831763123</v>
      </c>
      <c r="G11" s="17">
        <v>34.460053835800807</v>
      </c>
      <c r="J11" s="17">
        <v>3.22</v>
      </c>
      <c r="K11" s="18">
        <v>3.0249999999999999</v>
      </c>
    </row>
    <row r="12" spans="1:11" x14ac:dyDescent="0.2">
      <c r="A12" s="2">
        <f t="shared" si="0"/>
        <v>2017</v>
      </c>
      <c r="B12" s="16">
        <v>42826</v>
      </c>
      <c r="C12" s="17">
        <v>22.208333333333332</v>
      </c>
      <c r="D12" s="17">
        <v>24.479722222222225</v>
      </c>
      <c r="E12" s="17">
        <v>17.612777777777779</v>
      </c>
      <c r="F12" s="17">
        <v>27.976944444444445</v>
      </c>
      <c r="G12" s="17">
        <v>30.152222222222221</v>
      </c>
      <c r="J12" s="17">
        <v>2.9024999999999999</v>
      </c>
      <c r="K12" s="18">
        <v>2.5825</v>
      </c>
    </row>
    <row r="13" spans="1:11" x14ac:dyDescent="0.2">
      <c r="A13" s="2">
        <f t="shared" si="0"/>
        <v>2017</v>
      </c>
      <c r="B13" s="16">
        <v>42856</v>
      </c>
      <c r="C13" s="17">
        <v>19.535215053763441</v>
      </c>
      <c r="D13" s="17">
        <v>24.15991935483871</v>
      </c>
      <c r="E13" s="17">
        <v>16.183978494623656</v>
      </c>
      <c r="F13" s="17">
        <v>27.199838709677419</v>
      </c>
      <c r="G13" s="17">
        <v>29.78814516129032</v>
      </c>
      <c r="J13" s="17">
        <v>2.8740000000000001</v>
      </c>
      <c r="K13" s="18">
        <v>2.3740000000000001</v>
      </c>
    </row>
    <row r="14" spans="1:11" x14ac:dyDescent="0.2">
      <c r="A14" s="2">
        <f t="shared" si="0"/>
        <v>2017</v>
      </c>
      <c r="B14" s="16">
        <v>42887</v>
      </c>
      <c r="C14" s="17">
        <v>19.85488888888889</v>
      </c>
      <c r="D14" s="17">
        <v>27.018555555555558</v>
      </c>
      <c r="E14" s="17">
        <v>15.72238888888889</v>
      </c>
      <c r="F14" s="17">
        <v>29.234333333333336</v>
      </c>
      <c r="G14" s="17">
        <v>31.976000000000003</v>
      </c>
      <c r="J14" s="17">
        <v>2.9005000000000001</v>
      </c>
      <c r="K14" s="18">
        <v>2.3755000000000002</v>
      </c>
    </row>
    <row r="15" spans="1:11" x14ac:dyDescent="0.2">
      <c r="A15" s="2">
        <f t="shared" si="0"/>
        <v>2017</v>
      </c>
      <c r="B15" s="16">
        <v>42917</v>
      </c>
      <c r="C15" s="17">
        <v>28.50959677419355</v>
      </c>
      <c r="D15" s="17">
        <v>32.351827956989247</v>
      </c>
      <c r="E15" s="17">
        <v>25.292849462365592</v>
      </c>
      <c r="F15" s="17">
        <v>35.377580645161288</v>
      </c>
      <c r="G15" s="17">
        <v>35.476263440860215</v>
      </c>
      <c r="J15" s="17">
        <v>2.9780000000000002</v>
      </c>
      <c r="K15" s="18">
        <v>2.6604999999999999</v>
      </c>
    </row>
    <row r="16" spans="1:11" x14ac:dyDescent="0.2">
      <c r="A16" s="2">
        <f t="shared" si="0"/>
        <v>2017</v>
      </c>
      <c r="B16" s="16">
        <v>42948</v>
      </c>
      <c r="C16" s="17">
        <v>32.48112903225806</v>
      </c>
      <c r="D16" s="17">
        <v>32.291612903225811</v>
      </c>
      <c r="E16" s="17">
        <v>28.561854838709674</v>
      </c>
      <c r="F16" s="17">
        <v>36.780967741935484</v>
      </c>
      <c r="G16" s="17">
        <v>37.60379032258065</v>
      </c>
      <c r="J16" s="17">
        <v>2.9809999999999999</v>
      </c>
      <c r="K16" s="18">
        <v>2.7410000000000001</v>
      </c>
    </row>
    <row r="17" spans="1:11" x14ac:dyDescent="0.2">
      <c r="A17" s="2">
        <f t="shared" si="0"/>
        <v>2017</v>
      </c>
      <c r="B17" s="16">
        <v>42979</v>
      </c>
      <c r="C17" s="17">
        <v>31.431666666666668</v>
      </c>
      <c r="D17" s="17">
        <v>28.692222222222224</v>
      </c>
      <c r="E17" s="17">
        <v>27.660833333333333</v>
      </c>
      <c r="F17" s="17">
        <v>34.451388888888886</v>
      </c>
      <c r="G17" s="17">
        <v>35.114999999999995</v>
      </c>
      <c r="J17" s="17">
        <v>2.952</v>
      </c>
      <c r="K17" s="18">
        <v>2.7370000000000001</v>
      </c>
    </row>
    <row r="18" spans="1:11" x14ac:dyDescent="0.2">
      <c r="A18" s="2">
        <f t="shared" si="0"/>
        <v>2017</v>
      </c>
      <c r="B18" s="16">
        <v>43009</v>
      </c>
      <c r="C18" s="17">
        <v>29.034516129032255</v>
      </c>
      <c r="D18" s="17">
        <v>27.181827956989242</v>
      </c>
      <c r="E18" s="17">
        <v>25.313709677419354</v>
      </c>
      <c r="F18" s="17">
        <v>33.559005376344089</v>
      </c>
      <c r="G18" s="17">
        <v>35.790833333333332</v>
      </c>
      <c r="J18" s="17">
        <v>3.0089999999999999</v>
      </c>
      <c r="K18" s="18">
        <v>2.819</v>
      </c>
    </row>
    <row r="19" spans="1:11" x14ac:dyDescent="0.2">
      <c r="A19" s="2">
        <f t="shared" si="0"/>
        <v>2017</v>
      </c>
      <c r="B19" s="16">
        <v>43040</v>
      </c>
      <c r="C19" s="17">
        <v>30.414278779472955</v>
      </c>
      <c r="D19" s="17">
        <v>26.660506241331486</v>
      </c>
      <c r="E19" s="17">
        <v>27.887975034674064</v>
      </c>
      <c r="F19" s="17">
        <v>34.870572122052707</v>
      </c>
      <c r="G19" s="17">
        <v>36.202198335644937</v>
      </c>
      <c r="J19" s="17">
        <v>3.1419999999999999</v>
      </c>
      <c r="K19" s="18">
        <v>3.2170000000000001</v>
      </c>
    </row>
    <row r="20" spans="1:11" x14ac:dyDescent="0.2">
      <c r="A20" s="2">
        <f t="shared" si="0"/>
        <v>2017</v>
      </c>
      <c r="B20" s="16">
        <v>43070</v>
      </c>
      <c r="C20" s="17">
        <v>35.058010752688169</v>
      </c>
      <c r="D20" s="17">
        <v>29.26887096774194</v>
      </c>
      <c r="E20" s="17">
        <v>30.743387096774192</v>
      </c>
      <c r="F20" s="17">
        <v>37.414677419354838</v>
      </c>
      <c r="G20" s="17">
        <v>38.111102150537633</v>
      </c>
      <c r="J20" s="17">
        <v>3.3544999999999998</v>
      </c>
      <c r="K20" s="18">
        <v>3.5369999999999999</v>
      </c>
    </row>
    <row r="21" spans="1:11" x14ac:dyDescent="0.2">
      <c r="A21" s="2">
        <f t="shared" si="0"/>
        <v>2018</v>
      </c>
      <c r="B21" s="16">
        <v>43101</v>
      </c>
      <c r="C21" s="17">
        <v>32.906720430107526</v>
      </c>
      <c r="D21" s="17">
        <v>29.722177419354839</v>
      </c>
      <c r="E21" s="17">
        <v>30.076451612903224</v>
      </c>
      <c r="F21" s="17">
        <v>36.171586021505377</v>
      </c>
      <c r="G21" s="17">
        <v>38.168924731182798</v>
      </c>
      <c r="J21" s="17">
        <v>3.4359999999999999</v>
      </c>
      <c r="K21" s="18">
        <v>3.4235000000000002</v>
      </c>
    </row>
    <row r="22" spans="1:11" x14ac:dyDescent="0.2">
      <c r="A22" s="2">
        <f t="shared" si="0"/>
        <v>2018</v>
      </c>
      <c r="B22" s="16">
        <v>43132</v>
      </c>
      <c r="C22" s="17">
        <v>31.37857142857143</v>
      </c>
      <c r="D22" s="17">
        <v>29.185714285714283</v>
      </c>
      <c r="E22" s="17">
        <v>27.93</v>
      </c>
      <c r="F22" s="17">
        <v>35.365714285714283</v>
      </c>
      <c r="G22" s="17">
        <v>37.132857142857148</v>
      </c>
      <c r="J22" s="17">
        <v>3.3860000000000001</v>
      </c>
      <c r="K22" s="18">
        <v>3.3085</v>
      </c>
    </row>
    <row r="23" spans="1:11" x14ac:dyDescent="0.2">
      <c r="A23" s="2">
        <f t="shared" si="0"/>
        <v>2018</v>
      </c>
      <c r="B23" s="16">
        <v>43160</v>
      </c>
      <c r="C23" s="17">
        <v>29.197812920592195</v>
      </c>
      <c r="D23" s="17">
        <v>26.885279273216693</v>
      </c>
      <c r="E23" s="17">
        <v>23.704293405114402</v>
      </c>
      <c r="F23" s="17">
        <v>33.219162180349933</v>
      </c>
      <c r="G23" s="17">
        <v>34.651911170928663</v>
      </c>
      <c r="J23" s="17">
        <v>3.2309999999999999</v>
      </c>
      <c r="K23" s="18">
        <v>3.226</v>
      </c>
    </row>
    <row r="24" spans="1:11" x14ac:dyDescent="0.2">
      <c r="A24" s="2">
        <f t="shared" si="0"/>
        <v>2018</v>
      </c>
      <c r="B24" s="16">
        <v>43191</v>
      </c>
      <c r="C24" s="17">
        <v>21.919444444444444</v>
      </c>
      <c r="D24" s="17">
        <v>22.213055555555556</v>
      </c>
      <c r="E24" s="17">
        <v>17.629444444444445</v>
      </c>
      <c r="F24" s="17">
        <v>26.904722222222222</v>
      </c>
      <c r="G24" s="17">
        <v>28.218888888888891</v>
      </c>
      <c r="J24" s="17">
        <v>2.6535000000000002</v>
      </c>
      <c r="K24" s="18">
        <v>2.1535000000000002</v>
      </c>
    </row>
    <row r="25" spans="1:11" x14ac:dyDescent="0.2">
      <c r="A25" s="2">
        <f t="shared" si="0"/>
        <v>2018</v>
      </c>
      <c r="B25" s="16">
        <v>43221</v>
      </c>
      <c r="C25" s="17">
        <v>19.258870967741938</v>
      </c>
      <c r="D25" s="17">
        <v>23.546478494623656</v>
      </c>
      <c r="E25" s="17">
        <v>15.794193548387096</v>
      </c>
      <c r="F25" s="17">
        <v>25.385860215053764</v>
      </c>
      <c r="G25" s="17">
        <v>26.910188172043011</v>
      </c>
      <c r="J25" s="17">
        <v>2.5345</v>
      </c>
      <c r="K25" s="18">
        <v>2.0644999999999998</v>
      </c>
    </row>
    <row r="26" spans="1:11" x14ac:dyDescent="0.2">
      <c r="A26" s="2">
        <f t="shared" si="0"/>
        <v>2018</v>
      </c>
      <c r="B26" s="16">
        <v>43252</v>
      </c>
      <c r="C26" s="17">
        <v>19.729333333333333</v>
      </c>
      <c r="D26" s="17">
        <v>26.521888888888888</v>
      </c>
      <c r="E26" s="17">
        <v>15.420166666666667</v>
      </c>
      <c r="F26" s="17">
        <v>27.197666666666667</v>
      </c>
      <c r="G26" s="17">
        <v>28.474888888888888</v>
      </c>
      <c r="J26" s="17">
        <v>2.5505</v>
      </c>
      <c r="K26" s="18">
        <v>2.0505</v>
      </c>
    </row>
    <row r="27" spans="1:11" x14ac:dyDescent="0.2">
      <c r="A27" s="2">
        <f t="shared" si="0"/>
        <v>2018</v>
      </c>
      <c r="B27" s="16">
        <v>43282</v>
      </c>
      <c r="C27" s="17">
        <v>27.661209677419357</v>
      </c>
      <c r="D27" s="17">
        <v>31.235698924731182</v>
      </c>
      <c r="E27" s="17">
        <v>24.171881720430104</v>
      </c>
      <c r="F27" s="17">
        <v>33.779193548387092</v>
      </c>
      <c r="G27" s="17">
        <v>34.629489247311831</v>
      </c>
      <c r="J27" s="17">
        <v>2.5945</v>
      </c>
      <c r="K27" s="18">
        <v>2.2595000000000001</v>
      </c>
    </row>
    <row r="28" spans="1:11" x14ac:dyDescent="0.2">
      <c r="A28" s="2">
        <f t="shared" si="0"/>
        <v>2018</v>
      </c>
      <c r="B28" s="16">
        <v>43313</v>
      </c>
      <c r="C28" s="17">
        <v>32.98112903225806</v>
      </c>
      <c r="D28" s="17">
        <v>31.943225806451615</v>
      </c>
      <c r="E28" s="17">
        <v>28.561854838709674</v>
      </c>
      <c r="F28" s="17">
        <v>35.950322580645164</v>
      </c>
      <c r="G28" s="17">
        <v>37.131532258064517</v>
      </c>
      <c r="J28" s="17">
        <v>2.5964999999999998</v>
      </c>
      <c r="K28" s="18">
        <v>2.254</v>
      </c>
    </row>
    <row r="29" spans="1:11" x14ac:dyDescent="0.2">
      <c r="A29" s="2">
        <f t="shared" si="0"/>
        <v>2018</v>
      </c>
      <c r="B29" s="16">
        <v>43344</v>
      </c>
      <c r="C29" s="17">
        <v>31.795500000000004</v>
      </c>
      <c r="D29" s="17">
        <v>29.52</v>
      </c>
      <c r="E29" s="17">
        <v>27.692499999999999</v>
      </c>
      <c r="F29" s="17">
        <v>33.549999999999997</v>
      </c>
      <c r="G29" s="17">
        <v>34.457666666666668</v>
      </c>
      <c r="J29" s="17">
        <v>2.5924999999999998</v>
      </c>
      <c r="K29" s="18">
        <v>2.2974999999999999</v>
      </c>
    </row>
    <row r="30" spans="1:11" x14ac:dyDescent="0.2">
      <c r="A30" s="2">
        <f t="shared" si="0"/>
        <v>2018</v>
      </c>
      <c r="B30" s="16">
        <v>43374</v>
      </c>
      <c r="C30" s="17">
        <v>29.731451612903225</v>
      </c>
      <c r="D30" s="17">
        <v>26.9758064516129</v>
      </c>
      <c r="E30" s="17">
        <v>24.895967741935483</v>
      </c>
      <c r="F30" s="17">
        <v>32.590725806451609</v>
      </c>
      <c r="G30" s="17">
        <v>35.452500000000001</v>
      </c>
      <c r="J30" s="17">
        <v>2.6269999999999998</v>
      </c>
      <c r="K30" s="18">
        <v>2.3294999999999999</v>
      </c>
    </row>
    <row r="31" spans="1:11" x14ac:dyDescent="0.2">
      <c r="A31" s="2">
        <f t="shared" si="0"/>
        <v>2018</v>
      </c>
      <c r="B31" s="16">
        <v>43405</v>
      </c>
      <c r="C31" s="17">
        <v>30.981061026352286</v>
      </c>
      <c r="D31" s="17">
        <v>26.383113730929267</v>
      </c>
      <c r="E31" s="17">
        <v>27.89997226074896</v>
      </c>
      <c r="F31" s="17">
        <v>33.815787101248269</v>
      </c>
      <c r="G31" s="17">
        <v>35.702198335644937</v>
      </c>
      <c r="J31" s="17">
        <v>2.8464999999999998</v>
      </c>
      <c r="K31" s="18">
        <v>2.9714999999999998</v>
      </c>
    </row>
    <row r="32" spans="1:11" x14ac:dyDescent="0.2">
      <c r="A32" s="2">
        <f t="shared" si="0"/>
        <v>2018</v>
      </c>
      <c r="B32" s="16">
        <v>43435</v>
      </c>
      <c r="C32" s="17">
        <v>33.522526881720424</v>
      </c>
      <c r="D32" s="17">
        <v>29.000053763440864</v>
      </c>
      <c r="E32" s="17">
        <v>29.86220430107527</v>
      </c>
      <c r="F32" s="17">
        <v>36.377043010752686</v>
      </c>
      <c r="G32" s="17">
        <v>37.611102150537633</v>
      </c>
      <c r="J32" s="17">
        <v>3.0369999999999999</v>
      </c>
      <c r="K32" s="18">
        <v>3.3645</v>
      </c>
    </row>
    <row r="33" spans="1:11" x14ac:dyDescent="0.2">
      <c r="A33" s="2">
        <f t="shared" si="0"/>
        <v>2019</v>
      </c>
      <c r="B33" s="16">
        <v>43466</v>
      </c>
      <c r="C33" s="17">
        <v>33.43736559139785</v>
      </c>
      <c r="D33" s="17">
        <v>31.265188172043011</v>
      </c>
      <c r="E33" s="17">
        <v>31.032365591397848</v>
      </c>
      <c r="F33" s="17">
        <v>36.458145161290318</v>
      </c>
      <c r="G33" s="17">
        <v>38.533440860215052</v>
      </c>
      <c r="J33" s="17">
        <v>3.1234999999999999</v>
      </c>
      <c r="K33" s="18">
        <v>3.1535000000000002</v>
      </c>
    </row>
    <row r="34" spans="1:11" x14ac:dyDescent="0.2">
      <c r="A34" s="2">
        <f t="shared" si="0"/>
        <v>2019</v>
      </c>
      <c r="B34" s="16">
        <v>43497</v>
      </c>
      <c r="C34" s="17">
        <v>32.528571428571432</v>
      </c>
      <c r="D34" s="17">
        <v>30.228571428571428</v>
      </c>
      <c r="E34" s="17">
        <v>28.887142857142855</v>
      </c>
      <c r="F34" s="17">
        <v>35.644285714285708</v>
      </c>
      <c r="G34" s="17">
        <v>37.49</v>
      </c>
      <c r="J34" s="17">
        <v>3.089</v>
      </c>
      <c r="K34" s="18">
        <v>2.9340000000000002</v>
      </c>
    </row>
    <row r="35" spans="1:11" x14ac:dyDescent="0.2">
      <c r="A35" s="2">
        <f t="shared" si="0"/>
        <v>2019</v>
      </c>
      <c r="B35" s="16">
        <v>43525</v>
      </c>
      <c r="C35" s="17">
        <v>30.410598923283981</v>
      </c>
      <c r="D35" s="17">
        <v>27.489182368775239</v>
      </c>
      <c r="E35" s="17">
        <v>23.864414535666217</v>
      </c>
      <c r="F35" s="17">
        <v>33.441652086137282</v>
      </c>
      <c r="G35" s="17">
        <v>34.537160161507401</v>
      </c>
      <c r="J35" s="17">
        <v>3.0194999999999999</v>
      </c>
      <c r="K35" s="18">
        <v>2.8769999999999998</v>
      </c>
    </row>
    <row r="36" spans="1:11" x14ac:dyDescent="0.2">
      <c r="A36" s="2">
        <f t="shared" si="0"/>
        <v>2019</v>
      </c>
      <c r="B36" s="16">
        <v>43556</v>
      </c>
      <c r="C36" s="17">
        <v>25.240111111111112</v>
      </c>
      <c r="D36" s="17">
        <v>22.109388888888891</v>
      </c>
      <c r="E36" s="17">
        <v>18.876277777777776</v>
      </c>
      <c r="F36" s="17">
        <v>26.624111111111112</v>
      </c>
      <c r="G36" s="17">
        <v>27.364388888888886</v>
      </c>
      <c r="J36" s="17">
        <v>2.5030000000000001</v>
      </c>
      <c r="K36" s="18">
        <v>2.1080000000000001</v>
      </c>
    </row>
    <row r="37" spans="1:11" x14ac:dyDescent="0.2">
      <c r="A37" s="2">
        <f t="shared" si="0"/>
        <v>2019</v>
      </c>
      <c r="B37" s="16">
        <v>43586</v>
      </c>
      <c r="C37" s="17">
        <v>20.469086021505376</v>
      </c>
      <c r="D37" s="17">
        <v>22.194865591397846</v>
      </c>
      <c r="E37" s="17">
        <v>17.308709677419355</v>
      </c>
      <c r="F37" s="17">
        <v>24.543387096774193</v>
      </c>
      <c r="G37" s="17">
        <v>25.806424731182798</v>
      </c>
      <c r="J37" s="17">
        <v>2.4249999999999998</v>
      </c>
      <c r="K37" s="18">
        <v>2.0575000000000001</v>
      </c>
    </row>
    <row r="38" spans="1:11" x14ac:dyDescent="0.2">
      <c r="A38" s="2">
        <f t="shared" si="0"/>
        <v>2019</v>
      </c>
      <c r="B38" s="16">
        <v>43617</v>
      </c>
      <c r="C38" s="17">
        <v>20.916666666666668</v>
      </c>
      <c r="D38" s="17">
        <v>24.610555555555557</v>
      </c>
      <c r="E38" s="17">
        <v>16.509444444444444</v>
      </c>
      <c r="F38" s="17">
        <v>25.351111111111109</v>
      </c>
      <c r="G38" s="17">
        <v>27.274444444444441</v>
      </c>
      <c r="J38" s="17">
        <v>2.4550000000000001</v>
      </c>
      <c r="K38" s="18">
        <v>2.0550000000000002</v>
      </c>
    </row>
    <row r="39" spans="1:11" x14ac:dyDescent="0.2">
      <c r="A39" s="2">
        <f t="shared" si="0"/>
        <v>2019</v>
      </c>
      <c r="B39" s="16">
        <v>43647</v>
      </c>
      <c r="C39" s="17">
        <v>27.771263440860217</v>
      </c>
      <c r="D39" s="17">
        <v>32.89397849462366</v>
      </c>
      <c r="E39" s="17">
        <v>24.982795698924733</v>
      </c>
      <c r="F39" s="17">
        <v>35.047903225806451</v>
      </c>
      <c r="G39" s="17">
        <v>35.667715053763445</v>
      </c>
      <c r="J39" s="17">
        <v>2.5089999999999999</v>
      </c>
      <c r="K39" s="18">
        <v>2.2240000000000002</v>
      </c>
    </row>
    <row r="40" spans="1:11" x14ac:dyDescent="0.2">
      <c r="A40" s="2">
        <f t="shared" si="0"/>
        <v>2019</v>
      </c>
      <c r="B40" s="16">
        <v>43678</v>
      </c>
      <c r="C40" s="17">
        <v>32.806935483870966</v>
      </c>
      <c r="D40" s="17">
        <v>32.657419354838709</v>
      </c>
      <c r="E40" s="17">
        <v>28.115080645161289</v>
      </c>
      <c r="F40" s="17">
        <v>36.222903225806448</v>
      </c>
      <c r="G40" s="17">
        <v>37.600564516129033</v>
      </c>
      <c r="J40" s="17">
        <v>2.524</v>
      </c>
      <c r="K40" s="18">
        <v>2.2465000000000002</v>
      </c>
    </row>
    <row r="41" spans="1:11" x14ac:dyDescent="0.2">
      <c r="A41" s="2">
        <f t="shared" si="0"/>
        <v>2019</v>
      </c>
      <c r="B41" s="16">
        <v>43709</v>
      </c>
      <c r="C41" s="17">
        <v>31.488833333333332</v>
      </c>
      <c r="D41" s="17">
        <v>30.249333333333333</v>
      </c>
      <c r="E41" s="17">
        <v>27.0825</v>
      </c>
      <c r="F41" s="17">
        <v>33.853333333333332</v>
      </c>
      <c r="G41" s="17">
        <v>34.968333333333334</v>
      </c>
      <c r="J41" s="17">
        <v>2.5169999999999999</v>
      </c>
      <c r="K41" s="18">
        <v>2.2919999999999998</v>
      </c>
    </row>
    <row r="42" spans="1:11" x14ac:dyDescent="0.2">
      <c r="A42" s="2">
        <f t="shared" si="0"/>
        <v>2019</v>
      </c>
      <c r="B42" s="16">
        <v>43739</v>
      </c>
      <c r="C42" s="17">
        <v>30.98306451612903</v>
      </c>
      <c r="D42" s="17">
        <v>28.961290322580645</v>
      </c>
      <c r="E42" s="17">
        <v>25.854032258064514</v>
      </c>
      <c r="F42" s="17">
        <v>32.8633064516129</v>
      </c>
      <c r="G42" s="17">
        <v>36.076693548387098</v>
      </c>
      <c r="J42" s="17">
        <v>2.5470000000000002</v>
      </c>
      <c r="K42" s="18">
        <v>2.302</v>
      </c>
    </row>
    <row r="43" spans="1:11" x14ac:dyDescent="0.2">
      <c r="A43" s="2">
        <f t="shared" si="0"/>
        <v>2019</v>
      </c>
      <c r="B43" s="16">
        <v>43770</v>
      </c>
      <c r="C43" s="17">
        <v>32.248190013869625</v>
      </c>
      <c r="D43" s="17">
        <v>28.389285714285712</v>
      </c>
      <c r="E43" s="17">
        <v>28.855450762829399</v>
      </c>
      <c r="F43" s="17">
        <v>34.105176837725381</v>
      </c>
      <c r="G43" s="17">
        <v>36.358717059639396</v>
      </c>
      <c r="J43" s="17">
        <v>2.7770000000000001</v>
      </c>
      <c r="K43" s="18">
        <v>2.8895</v>
      </c>
    </row>
    <row r="44" spans="1:11" x14ac:dyDescent="0.2">
      <c r="A44" s="2">
        <f t="shared" si="0"/>
        <v>2019</v>
      </c>
      <c r="B44" s="16">
        <v>43800</v>
      </c>
      <c r="C44" s="17">
        <v>34.799946236559137</v>
      </c>
      <c r="D44" s="17">
        <v>31.019946236559139</v>
      </c>
      <c r="E44" s="17">
        <v>30.815967741935488</v>
      </c>
      <c r="F44" s="17">
        <v>36.677580645161292</v>
      </c>
      <c r="G44" s="17">
        <v>38.289059139784946</v>
      </c>
      <c r="J44" s="17">
        <v>2.9769999999999999</v>
      </c>
      <c r="K44" s="18">
        <v>3.2770000000000001</v>
      </c>
    </row>
    <row r="45" spans="1:11" x14ac:dyDescent="0.2">
      <c r="A45" s="2">
        <f t="shared" si="0"/>
        <v>2020</v>
      </c>
      <c r="B45" s="16">
        <v>43831</v>
      </c>
      <c r="C45" s="17">
        <v>34.721236559139783</v>
      </c>
      <c r="D45" s="17">
        <v>32.599059139784941</v>
      </c>
      <c r="E45" s="17">
        <v>32.204408602150536</v>
      </c>
      <c r="F45" s="17">
        <v>37.452553763440861</v>
      </c>
      <c r="G45" s="17">
        <v>39.467311827956991</v>
      </c>
      <c r="J45" s="17">
        <v>3.1095000000000002</v>
      </c>
      <c r="K45" s="18">
        <v>3.2669999999999999</v>
      </c>
    </row>
    <row r="46" spans="1:11" x14ac:dyDescent="0.2">
      <c r="A46" s="2">
        <f t="shared" si="0"/>
        <v>2020</v>
      </c>
      <c r="B46" s="16">
        <v>43862</v>
      </c>
      <c r="C46" s="17">
        <v>33.831034482758618</v>
      </c>
      <c r="D46" s="17">
        <v>31.582471264367815</v>
      </c>
      <c r="E46" s="17">
        <v>30.069770114942525</v>
      </c>
      <c r="F46" s="17">
        <v>36.652873563218392</v>
      </c>
      <c r="G46" s="17">
        <v>38.444597701149419</v>
      </c>
      <c r="J46" s="17">
        <v>3.073</v>
      </c>
      <c r="K46" s="18">
        <v>3.0154999999999998</v>
      </c>
    </row>
    <row r="47" spans="1:11" x14ac:dyDescent="0.2">
      <c r="A47" s="2">
        <f t="shared" si="0"/>
        <v>2020</v>
      </c>
      <c r="B47" s="16">
        <v>43891</v>
      </c>
      <c r="C47" s="17">
        <v>31.69458277254374</v>
      </c>
      <c r="D47" s="17">
        <v>28.823166218034991</v>
      </c>
      <c r="E47" s="17">
        <v>25.036419919246296</v>
      </c>
      <c r="F47" s="17">
        <v>34.436053162853298</v>
      </c>
      <c r="G47" s="17">
        <v>35.471144010767169</v>
      </c>
      <c r="J47" s="17">
        <v>3.0055000000000001</v>
      </c>
      <c r="K47" s="18">
        <v>2.9704999999999999</v>
      </c>
    </row>
    <row r="48" spans="1:11" x14ac:dyDescent="0.2">
      <c r="A48" s="2">
        <f t="shared" si="0"/>
        <v>2020</v>
      </c>
      <c r="B48" s="16">
        <v>43922</v>
      </c>
      <c r="C48" s="17">
        <v>26.251222222222221</v>
      </c>
      <c r="D48" s="17">
        <v>23.08827777777778</v>
      </c>
      <c r="E48" s="17">
        <v>19.887388888888886</v>
      </c>
      <c r="F48" s="17">
        <v>27.548555555555556</v>
      </c>
      <c r="G48" s="17">
        <v>27.329944444444443</v>
      </c>
      <c r="J48" s="17">
        <v>2.5430000000000001</v>
      </c>
      <c r="K48" s="18">
        <v>2.1455000000000002</v>
      </c>
    </row>
    <row r="49" spans="1:11" x14ac:dyDescent="0.2">
      <c r="A49" s="2">
        <f t="shared" si="0"/>
        <v>2020</v>
      </c>
      <c r="B49" s="16">
        <v>43952</v>
      </c>
      <c r="C49" s="17">
        <v>21.212096774193547</v>
      </c>
      <c r="D49" s="17">
        <v>22.369489247311829</v>
      </c>
      <c r="E49" s="17">
        <v>18.09731182795699</v>
      </c>
      <c r="F49" s="17">
        <v>25.298602150537633</v>
      </c>
      <c r="G49" s="17">
        <v>25.632069892473119</v>
      </c>
      <c r="J49" s="17">
        <v>2.4660000000000002</v>
      </c>
      <c r="K49" s="18">
        <v>2.0859999999999999</v>
      </c>
    </row>
    <row r="50" spans="1:11" x14ac:dyDescent="0.2">
      <c r="A50" s="2">
        <f t="shared" si="0"/>
        <v>2020</v>
      </c>
      <c r="B50" s="16">
        <v>43983</v>
      </c>
      <c r="C50" s="17">
        <v>22.120444444444445</v>
      </c>
      <c r="D50" s="17">
        <v>25.174111111111113</v>
      </c>
      <c r="E50" s="17">
        <v>17.726833333333335</v>
      </c>
      <c r="F50" s="17">
        <v>26.511000000000003</v>
      </c>
      <c r="G50" s="17">
        <v>27.40377777777778</v>
      </c>
      <c r="J50" s="17">
        <v>2.4980000000000002</v>
      </c>
      <c r="K50" s="18">
        <v>2.1055000000000001</v>
      </c>
    </row>
    <row r="51" spans="1:11" x14ac:dyDescent="0.2">
      <c r="A51" s="2">
        <f t="shared" si="0"/>
        <v>2020</v>
      </c>
      <c r="B51" s="16">
        <v>44013</v>
      </c>
      <c r="C51" s="17">
        <v>29.256747311827958</v>
      </c>
      <c r="D51" s="17">
        <v>33.56</v>
      </c>
      <c r="E51" s="17">
        <v>26.402150537634412</v>
      </c>
      <c r="F51" s="17">
        <v>35.761344086021509</v>
      </c>
      <c r="G51" s="17">
        <v>36.667715053763445</v>
      </c>
      <c r="J51" s="17">
        <v>2.5575000000000001</v>
      </c>
      <c r="K51" s="18">
        <v>2.29</v>
      </c>
    </row>
    <row r="52" spans="1:11" x14ac:dyDescent="0.2">
      <c r="A52" s="2">
        <f t="shared" si="0"/>
        <v>2020</v>
      </c>
      <c r="B52" s="16">
        <v>44044</v>
      </c>
      <c r="C52" s="17">
        <v>34.057903225806449</v>
      </c>
      <c r="D52" s="17">
        <v>33.129462365591401</v>
      </c>
      <c r="E52" s="17">
        <v>29.253413978494624</v>
      </c>
      <c r="F52" s="17">
        <v>36.811236559139786</v>
      </c>
      <c r="G52" s="17">
        <v>38.450080645161286</v>
      </c>
      <c r="J52" s="17">
        <v>2.5855000000000001</v>
      </c>
      <c r="K52" s="18">
        <v>2.2930000000000001</v>
      </c>
    </row>
    <row r="53" spans="1:11" x14ac:dyDescent="0.2">
      <c r="A53" s="2">
        <f t="shared" si="0"/>
        <v>2020</v>
      </c>
      <c r="B53" s="16">
        <v>44075</v>
      </c>
      <c r="C53" s="17">
        <v>33.170555555555559</v>
      </c>
      <c r="D53" s="17">
        <v>31.13666666666667</v>
      </c>
      <c r="E53" s="17">
        <v>28.677500000000002</v>
      </c>
      <c r="F53" s="17">
        <v>34.645833333333329</v>
      </c>
      <c r="G53" s="17">
        <v>36.120555555555555</v>
      </c>
      <c r="J53" s="17">
        <v>2.5905</v>
      </c>
      <c r="K53" s="18">
        <v>2.3805000000000001</v>
      </c>
    </row>
    <row r="54" spans="1:11" x14ac:dyDescent="0.2">
      <c r="A54" s="2">
        <f t="shared" si="0"/>
        <v>2020</v>
      </c>
      <c r="B54" s="16">
        <v>44105</v>
      </c>
      <c r="C54" s="17">
        <v>32.150806451612901</v>
      </c>
      <c r="D54" s="17">
        <v>29.185483870967744</v>
      </c>
      <c r="E54" s="17">
        <v>27.170161290322579</v>
      </c>
      <c r="F54" s="17">
        <v>34.07298387096774</v>
      </c>
      <c r="G54" s="17">
        <v>36.804112903225807</v>
      </c>
      <c r="J54" s="17">
        <v>2.6244999999999998</v>
      </c>
      <c r="K54" s="18">
        <v>2.387</v>
      </c>
    </row>
    <row r="55" spans="1:11" x14ac:dyDescent="0.2">
      <c r="A55" s="2">
        <f t="shared" si="0"/>
        <v>2020</v>
      </c>
      <c r="B55" s="16">
        <v>44136</v>
      </c>
      <c r="C55" s="17">
        <v>33.252545076282942</v>
      </c>
      <c r="D55" s="17">
        <v>28.530492371705964</v>
      </c>
      <c r="E55" s="17">
        <v>30.094951456310678</v>
      </c>
      <c r="F55" s="17">
        <v>35.231972954230237</v>
      </c>
      <c r="G55" s="17">
        <v>36.937954230235782</v>
      </c>
      <c r="J55" s="17">
        <v>2.8690000000000002</v>
      </c>
      <c r="K55" s="18">
        <v>3.0215000000000001</v>
      </c>
    </row>
    <row r="56" spans="1:11" x14ac:dyDescent="0.2">
      <c r="A56" s="2">
        <f t="shared" si="0"/>
        <v>2020</v>
      </c>
      <c r="B56" s="16">
        <v>44166</v>
      </c>
      <c r="C56" s="17">
        <v>36.064354838709676</v>
      </c>
      <c r="D56" s="17">
        <v>31.289086021505376</v>
      </c>
      <c r="E56" s="17">
        <v>32.252634408602148</v>
      </c>
      <c r="F56" s="17">
        <v>37.965913978494619</v>
      </c>
      <c r="G56" s="17">
        <v>39.076962365591399</v>
      </c>
      <c r="J56" s="17">
        <v>3.0870000000000002</v>
      </c>
      <c r="K56" s="18">
        <v>3.452</v>
      </c>
    </row>
    <row r="57" spans="1:11" x14ac:dyDescent="0.2">
      <c r="A57" s="2">
        <f t="shared" si="0"/>
        <v>2021</v>
      </c>
      <c r="B57" s="16">
        <v>44197</v>
      </c>
      <c r="C57" s="17">
        <v>35.384139784946235</v>
      </c>
      <c r="D57" s="17">
        <v>33.604811827956993</v>
      </c>
      <c r="E57" s="17">
        <v>32.870322580645158</v>
      </c>
      <c r="F57" s="17">
        <v>38.369274193548385</v>
      </c>
      <c r="G57" s="17">
        <v>39.877741935483868</v>
      </c>
      <c r="J57" s="17">
        <v>3.2240000000000002</v>
      </c>
      <c r="K57" s="18">
        <v>3.3889999999999998</v>
      </c>
    </row>
    <row r="58" spans="1:11" x14ac:dyDescent="0.2">
      <c r="A58" s="2">
        <f t="shared" si="0"/>
        <v>2021</v>
      </c>
      <c r="B58" s="16">
        <v>44228</v>
      </c>
      <c r="C58" s="17">
        <v>34.6</v>
      </c>
      <c r="D58" s="17">
        <v>32.687142857142852</v>
      </c>
      <c r="E58" s="17">
        <v>30.822857142857146</v>
      </c>
      <c r="F58" s="17">
        <v>37.644285714285708</v>
      </c>
      <c r="G58" s="17">
        <v>38.997142857142862</v>
      </c>
      <c r="J58" s="17">
        <v>3.1865000000000001</v>
      </c>
      <c r="K58" s="18">
        <v>3.1640000000000001</v>
      </c>
    </row>
    <row r="59" spans="1:11" x14ac:dyDescent="0.2">
      <c r="A59" s="2">
        <f t="shared" si="0"/>
        <v>2021</v>
      </c>
      <c r="B59" s="16">
        <v>44256</v>
      </c>
      <c r="C59" s="17">
        <v>32.57224091520861</v>
      </c>
      <c r="D59" s="17">
        <v>30.014579407806192</v>
      </c>
      <c r="E59" s="17">
        <v>25.882220726783309</v>
      </c>
      <c r="F59" s="17">
        <v>35.491234858681025</v>
      </c>
      <c r="G59" s="17">
        <v>36.143768506056524</v>
      </c>
      <c r="J59" s="17">
        <v>3.1215000000000002</v>
      </c>
      <c r="K59" s="18">
        <v>3.1315</v>
      </c>
    </row>
    <row r="60" spans="1:11" x14ac:dyDescent="0.2">
      <c r="A60" s="2">
        <f t="shared" si="0"/>
        <v>2021</v>
      </c>
      <c r="B60" s="16">
        <v>44287</v>
      </c>
      <c r="C60" s="17">
        <v>27.522333333333332</v>
      </c>
      <c r="D60" s="17">
        <v>24.25161111111111</v>
      </c>
      <c r="E60" s="17">
        <v>21.137388888888886</v>
      </c>
      <c r="F60" s="17">
        <v>28.353000000000002</v>
      </c>
      <c r="G60" s="17">
        <v>28.078833333333332</v>
      </c>
      <c r="J60" s="17">
        <v>2.6964999999999999</v>
      </c>
      <c r="K60" s="18">
        <v>2.4664999999999999</v>
      </c>
    </row>
    <row r="61" spans="1:11" x14ac:dyDescent="0.2">
      <c r="A61" s="2">
        <f t="shared" si="0"/>
        <v>2021</v>
      </c>
      <c r="B61" s="16">
        <v>44317</v>
      </c>
      <c r="C61" s="17">
        <v>22.48521505376344</v>
      </c>
      <c r="D61" s="17">
        <v>23.538844086021506</v>
      </c>
      <c r="E61" s="17">
        <v>19.34731182795699</v>
      </c>
      <c r="F61" s="17">
        <v>26.074946236559139</v>
      </c>
      <c r="G61" s="17">
        <v>26.342822580645162</v>
      </c>
      <c r="J61" s="17">
        <v>2.6244999999999998</v>
      </c>
      <c r="K61" s="18">
        <v>2.4169999999999998</v>
      </c>
    </row>
    <row r="62" spans="1:11" x14ac:dyDescent="0.2">
      <c r="A62" s="2">
        <f t="shared" si="0"/>
        <v>2021</v>
      </c>
      <c r="B62" s="16">
        <v>44348</v>
      </c>
      <c r="C62" s="17">
        <v>23.391555555555556</v>
      </c>
      <c r="D62" s="17">
        <v>26.337444444444447</v>
      </c>
      <c r="E62" s="17">
        <v>18.976833333333335</v>
      </c>
      <c r="F62" s="17">
        <v>27.315444444444445</v>
      </c>
      <c r="G62" s="17">
        <v>28.152666666666669</v>
      </c>
      <c r="J62" s="17">
        <v>2.6564999999999999</v>
      </c>
      <c r="K62" s="18">
        <v>2.4239999999999999</v>
      </c>
    </row>
    <row r="63" spans="1:11" x14ac:dyDescent="0.2">
      <c r="A63" s="2">
        <f t="shared" si="0"/>
        <v>2021</v>
      </c>
      <c r="B63" s="16">
        <v>44378</v>
      </c>
      <c r="C63" s="17">
        <v>31.652983870967745</v>
      </c>
      <c r="D63" s="17">
        <v>34.59225806451613</v>
      </c>
      <c r="E63" s="17">
        <v>29.151075268817205</v>
      </c>
      <c r="F63" s="17">
        <v>36.254354838709681</v>
      </c>
      <c r="G63" s="17">
        <v>37.667715053763445</v>
      </c>
      <c r="J63" s="17">
        <v>2.7149999999999999</v>
      </c>
      <c r="K63" s="18">
        <v>2.625</v>
      </c>
    </row>
    <row r="64" spans="1:11" x14ac:dyDescent="0.2">
      <c r="A64" s="2">
        <f t="shared" si="0"/>
        <v>2021</v>
      </c>
      <c r="B64" s="16">
        <v>44409</v>
      </c>
      <c r="C64" s="17">
        <v>36.454139784946236</v>
      </c>
      <c r="D64" s="17">
        <v>34.161720430107529</v>
      </c>
      <c r="E64" s="17">
        <v>32.002338709677417</v>
      </c>
      <c r="F64" s="17">
        <v>37.304247311827957</v>
      </c>
      <c r="G64" s="17">
        <v>39.450080645161286</v>
      </c>
      <c r="J64" s="17">
        <v>2.7450000000000001</v>
      </c>
      <c r="K64" s="18">
        <v>2.62</v>
      </c>
    </row>
    <row r="65" spans="1:11" x14ac:dyDescent="0.2">
      <c r="A65" s="2">
        <f t="shared" si="0"/>
        <v>2021</v>
      </c>
      <c r="B65" s="16">
        <v>44440</v>
      </c>
      <c r="C65" s="17">
        <v>35.576111111111118</v>
      </c>
      <c r="D65" s="17">
        <v>32.17</v>
      </c>
      <c r="E65" s="17">
        <v>31.438611111111111</v>
      </c>
      <c r="F65" s="17">
        <v>35.134722222222223</v>
      </c>
      <c r="G65" s="17">
        <v>37.120555555555555</v>
      </c>
      <c r="J65" s="17">
        <v>2.75</v>
      </c>
      <c r="K65" s="18">
        <v>2.68</v>
      </c>
    </row>
    <row r="66" spans="1:11" x14ac:dyDescent="0.2">
      <c r="A66" s="2">
        <f t="shared" si="0"/>
        <v>2021</v>
      </c>
      <c r="B66" s="16">
        <v>44470</v>
      </c>
      <c r="C66" s="17">
        <v>33.292043010752693</v>
      </c>
      <c r="D66" s="17">
        <v>30.192043010752688</v>
      </c>
      <c r="E66" s="17">
        <v>28.461021505376348</v>
      </c>
      <c r="F66" s="17">
        <v>34.786424731182791</v>
      </c>
      <c r="G66" s="17">
        <v>37.655349462365592</v>
      </c>
      <c r="J66" s="17">
        <v>2.7839999999999998</v>
      </c>
      <c r="K66" s="18">
        <v>2.839</v>
      </c>
    </row>
    <row r="67" spans="1:11" x14ac:dyDescent="0.2">
      <c r="A67" s="2">
        <f t="shared" si="0"/>
        <v>2021</v>
      </c>
      <c r="B67" s="16">
        <v>44501</v>
      </c>
      <c r="C67" s="17">
        <v>34.624889042995839</v>
      </c>
      <c r="D67" s="17">
        <v>29.671809986130377</v>
      </c>
      <c r="E67" s="17">
        <v>31.543800277392513</v>
      </c>
      <c r="F67" s="17">
        <v>36.105176837725381</v>
      </c>
      <c r="G67" s="17">
        <v>38.06932732316227</v>
      </c>
      <c r="J67" s="17">
        <v>3.0135000000000001</v>
      </c>
      <c r="K67" s="18">
        <v>3.161</v>
      </c>
    </row>
    <row r="68" spans="1:11" x14ac:dyDescent="0.2">
      <c r="A68" s="2">
        <f t="shared" si="0"/>
        <v>2021</v>
      </c>
      <c r="B68" s="16">
        <v>44531</v>
      </c>
      <c r="C68" s="17">
        <v>37.304139784946237</v>
      </c>
      <c r="D68" s="17">
        <v>32.358440860215055</v>
      </c>
      <c r="E68" s="17">
        <v>33.632204301075269</v>
      </c>
      <c r="F68" s="17">
        <v>38.745483870967746</v>
      </c>
      <c r="G68" s="17">
        <v>40.076962365591399</v>
      </c>
      <c r="J68" s="17">
        <v>3.2309999999999999</v>
      </c>
      <c r="K68" s="18">
        <v>3.5659999999999998</v>
      </c>
    </row>
    <row r="69" spans="1:11" x14ac:dyDescent="0.2">
      <c r="A69" s="2">
        <f t="shared" si="0"/>
        <v>2022</v>
      </c>
      <c r="B69" s="16">
        <v>44562</v>
      </c>
      <c r="C69" s="17">
        <v>36.833602150537637</v>
      </c>
      <c r="D69" s="17">
        <v>34.918145161290319</v>
      </c>
      <c r="E69" s="17">
        <v>34.808494623655911</v>
      </c>
      <c r="F69" s="17">
        <v>39.369274193548392</v>
      </c>
      <c r="G69" s="17">
        <v>41.409462365591402</v>
      </c>
      <c r="J69" s="17">
        <v>3.363</v>
      </c>
      <c r="K69" s="18">
        <v>3.508</v>
      </c>
    </row>
    <row r="70" spans="1:11" x14ac:dyDescent="0.2">
      <c r="A70" s="2">
        <f t="shared" si="0"/>
        <v>2022</v>
      </c>
      <c r="B70" s="16">
        <v>44593</v>
      </c>
      <c r="C70" s="17">
        <v>36.071428571428569</v>
      </c>
      <c r="D70" s="17">
        <v>34.021428571428565</v>
      </c>
      <c r="E70" s="17">
        <v>32.772857142857141</v>
      </c>
      <c r="F70" s="17">
        <v>38.644285714285708</v>
      </c>
      <c r="G70" s="17">
        <v>40.49</v>
      </c>
      <c r="J70" s="17">
        <v>3.3205</v>
      </c>
      <c r="K70" s="18">
        <v>3.3130000000000002</v>
      </c>
    </row>
    <row r="71" spans="1:11" x14ac:dyDescent="0.2">
      <c r="A71" s="2">
        <f t="shared" si="0"/>
        <v>2022</v>
      </c>
      <c r="B71" s="16">
        <v>44621</v>
      </c>
      <c r="C71" s="17">
        <v>34.050168236877518</v>
      </c>
      <c r="D71" s="17">
        <v>31.355063930013458</v>
      </c>
      <c r="E71" s="17">
        <v>27.8357200538358</v>
      </c>
      <c r="F71" s="17">
        <v>36.491234858681025</v>
      </c>
      <c r="G71" s="17">
        <v>37.625127860026915</v>
      </c>
      <c r="J71" s="17">
        <v>3.2555000000000001</v>
      </c>
      <c r="K71" s="18">
        <v>3.2730000000000001</v>
      </c>
    </row>
    <row r="72" spans="1:11" x14ac:dyDescent="0.2">
      <c r="A72" s="2">
        <f t="shared" si="0"/>
        <v>2022</v>
      </c>
      <c r="B72" s="16">
        <v>44652</v>
      </c>
      <c r="C72" s="17">
        <v>28.709</v>
      </c>
      <c r="D72" s="17">
        <v>29.024944444444447</v>
      </c>
      <c r="E72" s="17">
        <v>22.366277777777778</v>
      </c>
      <c r="F72" s="17">
        <v>31.857444444444447</v>
      </c>
      <c r="G72" s="17">
        <v>34.49883333333333</v>
      </c>
      <c r="J72" s="17">
        <v>2.843</v>
      </c>
      <c r="K72" s="18">
        <v>2.4954999999999998</v>
      </c>
    </row>
    <row r="73" spans="1:11" x14ac:dyDescent="0.2">
      <c r="A73" s="2">
        <f t="shared" si="0"/>
        <v>2022</v>
      </c>
      <c r="B73" s="16">
        <v>44682</v>
      </c>
      <c r="C73" s="17">
        <v>23.665860215053762</v>
      </c>
      <c r="D73" s="17">
        <v>28.390456989247312</v>
      </c>
      <c r="E73" s="17">
        <v>20.574193548387097</v>
      </c>
      <c r="F73" s="17">
        <v>29.731935483870963</v>
      </c>
      <c r="G73" s="17">
        <v>32.726693548387097</v>
      </c>
      <c r="J73" s="17">
        <v>2.766</v>
      </c>
      <c r="K73" s="18">
        <v>2.4535</v>
      </c>
    </row>
    <row r="74" spans="1:11" x14ac:dyDescent="0.2">
      <c r="A74" s="2">
        <f t="shared" ref="A74:A137" si="1">YEAR(B74)</f>
        <v>2022</v>
      </c>
      <c r="B74" s="16">
        <v>44713</v>
      </c>
      <c r="C74" s="17">
        <v>24.578222222222223</v>
      </c>
      <c r="D74" s="17">
        <v>31.110777777777777</v>
      </c>
      <c r="E74" s="17">
        <v>20.205722222222224</v>
      </c>
      <c r="F74" s="17">
        <v>30.81988888888889</v>
      </c>
      <c r="G74" s="17">
        <v>34.572666666666663</v>
      </c>
      <c r="J74" s="17">
        <v>2.798</v>
      </c>
      <c r="K74" s="18">
        <v>2.4605000000000001</v>
      </c>
    </row>
    <row r="75" spans="1:11" x14ac:dyDescent="0.2">
      <c r="A75" s="2">
        <f t="shared" si="1"/>
        <v>2022</v>
      </c>
      <c r="B75" s="16">
        <v>44743</v>
      </c>
      <c r="C75" s="17">
        <v>32.525725806451611</v>
      </c>
      <c r="D75" s="17">
        <v>36.474946236559141</v>
      </c>
      <c r="E75" s="17">
        <v>30.103602150537633</v>
      </c>
      <c r="F75" s="17">
        <v>37.890483870967735</v>
      </c>
      <c r="G75" s="17">
        <v>38.488091397849466</v>
      </c>
      <c r="J75" s="17">
        <v>2.8584999999999998</v>
      </c>
      <c r="K75" s="18">
        <v>2.6585000000000001</v>
      </c>
    </row>
    <row r="76" spans="1:11" x14ac:dyDescent="0.2">
      <c r="A76" s="2">
        <f t="shared" si="1"/>
        <v>2022</v>
      </c>
      <c r="B76" s="16">
        <v>44774</v>
      </c>
      <c r="C76" s="17">
        <v>37.832741935483874</v>
      </c>
      <c r="D76" s="17">
        <v>36.470645161290321</v>
      </c>
      <c r="E76" s="17">
        <v>33.413467741935477</v>
      </c>
      <c r="F76" s="17">
        <v>39.222903225806455</v>
      </c>
      <c r="G76" s="17">
        <v>40.600564516129033</v>
      </c>
      <c r="J76" s="17">
        <v>2.8944999999999999</v>
      </c>
      <c r="K76" s="18">
        <v>2.6619999999999999</v>
      </c>
    </row>
    <row r="77" spans="1:11" x14ac:dyDescent="0.2">
      <c r="A77" s="2">
        <f t="shared" si="1"/>
        <v>2022</v>
      </c>
      <c r="B77" s="16">
        <v>44805</v>
      </c>
      <c r="C77" s="17">
        <v>36.759444444444448</v>
      </c>
      <c r="D77" s="17">
        <v>34.264444444444443</v>
      </c>
      <c r="E77" s="17">
        <v>32.621944444444445</v>
      </c>
      <c r="F77" s="17">
        <v>36.93472222222222</v>
      </c>
      <c r="G77" s="17">
        <v>38.120555555555555</v>
      </c>
      <c r="J77" s="17">
        <v>2.8995000000000002</v>
      </c>
      <c r="K77" s="18">
        <v>2.7244999999999999</v>
      </c>
    </row>
    <row r="78" spans="1:11" x14ac:dyDescent="0.2">
      <c r="A78" s="2">
        <f t="shared" si="1"/>
        <v>2022</v>
      </c>
      <c r="B78" s="16">
        <v>44835</v>
      </c>
      <c r="C78" s="17">
        <v>34.475913978494624</v>
      </c>
      <c r="D78" s="17">
        <v>31.415698924731185</v>
      </c>
      <c r="E78" s="17">
        <v>29.644892473118283</v>
      </c>
      <c r="F78" s="17">
        <v>35.786424731182791</v>
      </c>
      <c r="G78" s="17">
        <v>38.655349462365592</v>
      </c>
      <c r="J78" s="17">
        <v>2.9365000000000001</v>
      </c>
      <c r="K78" s="18">
        <v>2.7565</v>
      </c>
    </row>
    <row r="79" spans="1:11" x14ac:dyDescent="0.2">
      <c r="A79" s="2">
        <f t="shared" si="1"/>
        <v>2022</v>
      </c>
      <c r="B79" s="16">
        <v>44866</v>
      </c>
      <c r="C79" s="17">
        <v>36.86570120665742</v>
      </c>
      <c r="D79" s="17">
        <v>33.851035090152564</v>
      </c>
      <c r="E79" s="17">
        <v>35.844199653259366</v>
      </c>
      <c r="F79" s="17">
        <v>39.940875950069355</v>
      </c>
      <c r="G79" s="17">
        <v>40.985397961165049</v>
      </c>
      <c r="J79" s="17">
        <v>3.4603000000000002</v>
      </c>
      <c r="K79" s="18">
        <v>3.4603000000000002</v>
      </c>
    </row>
    <row r="80" spans="1:11" x14ac:dyDescent="0.2">
      <c r="A80" s="2">
        <f t="shared" si="1"/>
        <v>2022</v>
      </c>
      <c r="B80" s="16">
        <v>44896</v>
      </c>
      <c r="C80" s="17">
        <v>38.646692043010752</v>
      </c>
      <c r="D80" s="17">
        <v>35.805637204301078</v>
      </c>
      <c r="E80" s="17">
        <v>37.177177634408601</v>
      </c>
      <c r="F80" s="17">
        <v>41.726833548387098</v>
      </c>
      <c r="G80" s="17">
        <v>42.530001612903227</v>
      </c>
      <c r="J80" s="17">
        <v>3.6796000000000002</v>
      </c>
      <c r="K80" s="18">
        <v>3.7917999999999998</v>
      </c>
    </row>
    <row r="81" spans="1:11" x14ac:dyDescent="0.2">
      <c r="A81" s="2">
        <f t="shared" si="1"/>
        <v>2023</v>
      </c>
      <c r="B81" s="16">
        <v>44927</v>
      </c>
      <c r="C81" s="17">
        <v>41.532576881720431</v>
      </c>
      <c r="D81" s="17">
        <v>38.22162268817204</v>
      </c>
      <c r="E81" s="17">
        <v>39.304380537634408</v>
      </c>
      <c r="F81" s="17">
        <v>43.309182365591397</v>
      </c>
      <c r="G81" s="17">
        <v>44.520587204301073</v>
      </c>
      <c r="J81" s="17">
        <v>3.8664000000000001</v>
      </c>
      <c r="K81" s="18">
        <v>3.8761000000000001</v>
      </c>
    </row>
    <row r="82" spans="1:11" x14ac:dyDescent="0.2">
      <c r="A82" s="2">
        <f t="shared" si="1"/>
        <v>2023</v>
      </c>
      <c r="B82" s="16">
        <v>44958</v>
      </c>
      <c r="C82" s="17">
        <v>39.729098571428572</v>
      </c>
      <c r="D82" s="17">
        <v>37.750102857142849</v>
      </c>
      <c r="E82" s="17">
        <v>37.461762857142858</v>
      </c>
      <c r="F82" s="17">
        <v>42.584575714285712</v>
      </c>
      <c r="G82" s="17">
        <v>43.824955714285714</v>
      </c>
      <c r="J82" s="17">
        <v>3.8325999999999998</v>
      </c>
      <c r="K82" s="18">
        <v>3.766</v>
      </c>
    </row>
    <row r="83" spans="1:11" x14ac:dyDescent="0.2">
      <c r="A83" s="2">
        <f t="shared" si="1"/>
        <v>2023</v>
      </c>
      <c r="B83" s="16">
        <v>44986</v>
      </c>
      <c r="C83" s="17">
        <v>36.707214024226104</v>
      </c>
      <c r="D83" s="17">
        <v>34.07729134589502</v>
      </c>
      <c r="E83" s="17">
        <v>32.434131695827723</v>
      </c>
      <c r="F83" s="17">
        <v>39.054980847913868</v>
      </c>
      <c r="G83" s="17">
        <v>40.079593378196499</v>
      </c>
      <c r="J83" s="17">
        <v>3.6368</v>
      </c>
      <c r="K83" s="18">
        <v>3.6078999999999999</v>
      </c>
    </row>
    <row r="84" spans="1:11" x14ac:dyDescent="0.2">
      <c r="A84" s="2">
        <f t="shared" si="1"/>
        <v>2023</v>
      </c>
      <c r="B84" s="16">
        <v>45017</v>
      </c>
      <c r="C84" s="17">
        <v>31.247123333333338</v>
      </c>
      <c r="D84" s="17">
        <v>30.465138888888887</v>
      </c>
      <c r="E84" s="17">
        <v>26.958743333333338</v>
      </c>
      <c r="F84" s="17">
        <v>31.432980000000001</v>
      </c>
      <c r="G84" s="17">
        <v>34.240644444444449</v>
      </c>
      <c r="J84" s="17">
        <v>3.2924000000000002</v>
      </c>
      <c r="K84" s="18">
        <v>3.0558999999999998</v>
      </c>
    </row>
    <row r="85" spans="1:11" x14ac:dyDescent="0.2">
      <c r="A85" s="2">
        <f t="shared" si="1"/>
        <v>2023</v>
      </c>
      <c r="B85" s="16">
        <v>45047</v>
      </c>
      <c r="C85" s="17">
        <v>27.392436559139789</v>
      </c>
      <c r="D85" s="17">
        <v>30.533923548387094</v>
      </c>
      <c r="E85" s="17">
        <v>24.539597741935484</v>
      </c>
      <c r="F85" s="17">
        <v>30.698242365591398</v>
      </c>
      <c r="G85" s="17">
        <v>33.954673333333332</v>
      </c>
      <c r="J85" s="17">
        <v>3.2414000000000001</v>
      </c>
      <c r="K85" s="18">
        <v>2.9721000000000002</v>
      </c>
    </row>
    <row r="86" spans="1:11" x14ac:dyDescent="0.2">
      <c r="A86" s="2">
        <f t="shared" si="1"/>
        <v>2023</v>
      </c>
      <c r="B86" s="16">
        <v>45078</v>
      </c>
      <c r="C86" s="17">
        <v>29.554241999999999</v>
      </c>
      <c r="D86" s="17">
        <v>34.167704888888892</v>
      </c>
      <c r="E86" s="17">
        <v>26.135007777777776</v>
      </c>
      <c r="F86" s="17">
        <v>33.457708888888888</v>
      </c>
      <c r="G86" s="17">
        <v>36.592464444444438</v>
      </c>
      <c r="J86" s="17">
        <v>3.2574000000000001</v>
      </c>
      <c r="K86" s="18">
        <v>2.9819</v>
      </c>
    </row>
    <row r="87" spans="1:11" x14ac:dyDescent="0.2">
      <c r="A87" s="2">
        <f t="shared" si="1"/>
        <v>2023</v>
      </c>
      <c r="B87" s="16">
        <v>45108</v>
      </c>
      <c r="C87" s="17">
        <v>37.764918494623657</v>
      </c>
      <c r="D87" s="17">
        <v>39.953964946236553</v>
      </c>
      <c r="E87" s="17">
        <v>35.691304408602157</v>
      </c>
      <c r="F87" s="17">
        <v>40.993783655913973</v>
      </c>
      <c r="G87" s="17">
        <v>41.245203118279576</v>
      </c>
      <c r="J87" s="17">
        <v>3.3001999999999998</v>
      </c>
      <c r="K87" s="18">
        <v>3.0872000000000002</v>
      </c>
    </row>
    <row r="88" spans="1:11" x14ac:dyDescent="0.2">
      <c r="A88" s="2">
        <f t="shared" si="1"/>
        <v>2023</v>
      </c>
      <c r="B88" s="16">
        <v>45139</v>
      </c>
      <c r="C88" s="17">
        <v>40.240991612903223</v>
      </c>
      <c r="D88" s="17">
        <v>40.302035483870974</v>
      </c>
      <c r="E88" s="17">
        <v>38.45710903225806</v>
      </c>
      <c r="F88" s="17">
        <v>42.662216774193546</v>
      </c>
      <c r="G88" s="17">
        <v>43.324288709677425</v>
      </c>
      <c r="J88" s="17">
        <v>3.3809999999999998</v>
      </c>
      <c r="K88" s="18">
        <v>3.1768000000000001</v>
      </c>
    </row>
    <row r="89" spans="1:11" x14ac:dyDescent="0.2">
      <c r="A89" s="2">
        <f t="shared" si="1"/>
        <v>2023</v>
      </c>
      <c r="B89" s="16">
        <v>45170</v>
      </c>
      <c r="C89" s="17">
        <v>39.537756666666667</v>
      </c>
      <c r="D89" s="17">
        <v>38.768508888888888</v>
      </c>
      <c r="E89" s="17">
        <v>38.421197777777778</v>
      </c>
      <c r="F89" s="17">
        <v>42.077301111111112</v>
      </c>
      <c r="G89" s="17">
        <v>42.841538888888891</v>
      </c>
      <c r="J89" s="17">
        <v>3.4085999999999999</v>
      </c>
      <c r="K89" s="18">
        <v>3.2646000000000002</v>
      </c>
    </row>
    <row r="90" spans="1:11" x14ac:dyDescent="0.2">
      <c r="A90" s="2">
        <f t="shared" si="1"/>
        <v>2023</v>
      </c>
      <c r="B90" s="16">
        <v>45200</v>
      </c>
      <c r="C90" s="17">
        <v>37.276949462365593</v>
      </c>
      <c r="D90" s="17">
        <v>35.964579677419351</v>
      </c>
      <c r="E90" s="17">
        <v>35.830178817204299</v>
      </c>
      <c r="F90" s="17">
        <v>40.790980537634411</v>
      </c>
      <c r="G90" s="17">
        <v>42.285517311827959</v>
      </c>
      <c r="J90" s="17">
        <v>3.5337999999999998</v>
      </c>
      <c r="K90" s="18">
        <v>3.3748</v>
      </c>
    </row>
    <row r="91" spans="1:11" x14ac:dyDescent="0.2">
      <c r="A91" s="2">
        <f t="shared" si="1"/>
        <v>2023</v>
      </c>
      <c r="B91" s="16">
        <v>45231</v>
      </c>
      <c r="C91" s="17">
        <v>39.106517822468795</v>
      </c>
      <c r="D91" s="17">
        <v>38.030260194174758</v>
      </c>
      <c r="E91" s="17">
        <v>40.144589029126216</v>
      </c>
      <c r="F91" s="17">
        <v>43.776585062413318</v>
      </c>
      <c r="G91" s="17">
        <v>43.901468599167814</v>
      </c>
      <c r="J91" s="17">
        <v>3.9070999999999998</v>
      </c>
      <c r="K91" s="18">
        <v>3.7595999999999998</v>
      </c>
    </row>
    <row r="92" spans="1:11" x14ac:dyDescent="0.2">
      <c r="A92" s="2">
        <f t="shared" si="1"/>
        <v>2023</v>
      </c>
      <c r="B92" s="16">
        <v>45261</v>
      </c>
      <c r="C92" s="17">
        <v>39.918107204301073</v>
      </c>
      <c r="D92" s="17">
        <v>39.169712258064521</v>
      </c>
      <c r="E92" s="17">
        <v>40.588519784946236</v>
      </c>
      <c r="F92" s="17">
        <v>44.644723870967738</v>
      </c>
      <c r="G92" s="17">
        <v>44.912857741935483</v>
      </c>
      <c r="J92" s="17">
        <v>4.1281999999999996</v>
      </c>
      <c r="K92" s="18">
        <v>4.0175999999999998</v>
      </c>
    </row>
    <row r="93" spans="1:11" x14ac:dyDescent="0.2">
      <c r="A93" s="2">
        <f t="shared" si="1"/>
        <v>2024</v>
      </c>
      <c r="B93" s="16">
        <v>45292</v>
      </c>
      <c r="C93" s="17">
        <v>46.397765268817203</v>
      </c>
      <c r="D93" s="17">
        <v>41.623884623655911</v>
      </c>
      <c r="E93" s="17">
        <v>43.964304301075273</v>
      </c>
      <c r="F93" s="17">
        <v>47.333256559139784</v>
      </c>
      <c r="G93" s="17">
        <v>47.724794516129037</v>
      </c>
      <c r="J93" s="17">
        <v>4.3696999999999999</v>
      </c>
      <c r="K93" s="18">
        <v>4.2442000000000002</v>
      </c>
    </row>
    <row r="94" spans="1:11" x14ac:dyDescent="0.2">
      <c r="A94" s="2">
        <f t="shared" si="1"/>
        <v>2024</v>
      </c>
      <c r="B94" s="16">
        <v>45323</v>
      </c>
      <c r="C94" s="17">
        <v>43.399704252873562</v>
      </c>
      <c r="D94" s="17">
        <v>41.491035402298849</v>
      </c>
      <c r="E94" s="17">
        <v>42.165306896551726</v>
      </c>
      <c r="F94" s="17">
        <v>46.533038160919538</v>
      </c>
      <c r="G94" s="17">
        <v>47.170040459770114</v>
      </c>
      <c r="J94" s="17">
        <v>4.3445999999999998</v>
      </c>
      <c r="K94" s="18">
        <v>4.2190000000000003</v>
      </c>
    </row>
    <row r="95" spans="1:11" x14ac:dyDescent="0.2">
      <c r="A95" s="2">
        <f t="shared" si="1"/>
        <v>2024</v>
      </c>
      <c r="B95" s="16">
        <v>45352</v>
      </c>
      <c r="C95" s="17">
        <v>39.314793849259758</v>
      </c>
      <c r="D95" s="17">
        <v>36.756530659488561</v>
      </c>
      <c r="E95" s="17">
        <v>36.977121318977119</v>
      </c>
      <c r="F95" s="17">
        <v>41.597387281292058</v>
      </c>
      <c r="G95" s="17">
        <v>42.500892597577391</v>
      </c>
      <c r="J95" s="17">
        <v>4.0180999999999996</v>
      </c>
      <c r="K95" s="18">
        <v>3.9428000000000001</v>
      </c>
    </row>
    <row r="96" spans="1:11" x14ac:dyDescent="0.2">
      <c r="A96" s="2">
        <f t="shared" si="1"/>
        <v>2024</v>
      </c>
      <c r="B96" s="16">
        <v>45383</v>
      </c>
      <c r="C96" s="17">
        <v>34.081847333333336</v>
      </c>
      <c r="D96" s="17">
        <v>32.088014888888893</v>
      </c>
      <c r="E96" s="17">
        <v>31.831975777777778</v>
      </c>
      <c r="F96" s="17">
        <v>31.097461333333335</v>
      </c>
      <c r="G96" s="17">
        <v>34.10657911111111</v>
      </c>
      <c r="J96" s="17">
        <v>3.7418999999999998</v>
      </c>
      <c r="K96" s="18">
        <v>3.6162999999999998</v>
      </c>
    </row>
    <row r="97" spans="1:11" x14ac:dyDescent="0.2">
      <c r="A97" s="2">
        <f t="shared" si="1"/>
        <v>2024</v>
      </c>
      <c r="B97" s="16">
        <v>45413</v>
      </c>
      <c r="C97" s="17">
        <v>30.88137290322581</v>
      </c>
      <c r="D97" s="17">
        <v>32.534281827956988</v>
      </c>
      <c r="E97" s="17">
        <v>28.31402860215054</v>
      </c>
      <c r="F97" s="17">
        <v>31.549871827956988</v>
      </c>
      <c r="G97" s="17">
        <v>35.006685376344088</v>
      </c>
      <c r="J97" s="17">
        <v>3.7168000000000001</v>
      </c>
      <c r="K97" s="18">
        <v>3.4908000000000001</v>
      </c>
    </row>
    <row r="98" spans="1:11" x14ac:dyDescent="0.2">
      <c r="A98" s="2">
        <f t="shared" si="1"/>
        <v>2024</v>
      </c>
      <c r="B98" s="16">
        <v>45444</v>
      </c>
      <c r="C98" s="17">
        <v>34.359025555555554</v>
      </c>
      <c r="D98" s="17">
        <v>37.077494444444447</v>
      </c>
      <c r="E98" s="17">
        <v>31.89124111111111</v>
      </c>
      <c r="F98" s="17">
        <v>35.911773333333329</v>
      </c>
      <c r="G98" s="17">
        <v>38.461785555555551</v>
      </c>
      <c r="J98" s="17">
        <v>3.7168000000000001</v>
      </c>
      <c r="K98" s="18">
        <v>3.5032999999999999</v>
      </c>
    </row>
    <row r="99" spans="1:11" x14ac:dyDescent="0.2">
      <c r="A99" s="2">
        <f t="shared" si="1"/>
        <v>2024</v>
      </c>
      <c r="B99" s="16">
        <v>45474</v>
      </c>
      <c r="C99" s="17">
        <v>43.13719043010753</v>
      </c>
      <c r="D99" s="17">
        <v>43.576253010752687</v>
      </c>
      <c r="E99" s="17">
        <v>41.429232150537636</v>
      </c>
      <c r="F99" s="17">
        <v>44.181943978494623</v>
      </c>
      <c r="G99" s="17">
        <v>44.090167849462368</v>
      </c>
      <c r="J99" s="17">
        <v>3.7418999999999998</v>
      </c>
      <c r="K99" s="18">
        <v>3.5158999999999998</v>
      </c>
    </row>
    <row r="100" spans="1:11" x14ac:dyDescent="0.2">
      <c r="A100" s="2">
        <f t="shared" si="1"/>
        <v>2024</v>
      </c>
      <c r="B100" s="16">
        <v>45505</v>
      </c>
      <c r="C100" s="17">
        <v>42.649251290322582</v>
      </c>
      <c r="D100" s="17">
        <v>44.133429999999997</v>
      </c>
      <c r="E100" s="17">
        <v>43.500750322580643</v>
      </c>
      <c r="F100" s="17">
        <v>46.101530322580643</v>
      </c>
      <c r="G100" s="17">
        <v>46.048012903225811</v>
      </c>
      <c r="J100" s="17">
        <v>3.8675000000000002</v>
      </c>
      <c r="K100" s="18">
        <v>3.6917</v>
      </c>
    </row>
    <row r="101" spans="1:11" x14ac:dyDescent="0.2">
      <c r="A101" s="2">
        <f t="shared" si="1"/>
        <v>2024</v>
      </c>
      <c r="B101" s="16">
        <v>45536</v>
      </c>
      <c r="C101" s="17">
        <v>42.168809333333336</v>
      </c>
      <c r="D101" s="17">
        <v>43.139495333333329</v>
      </c>
      <c r="E101" s="17">
        <v>44.050829999999998</v>
      </c>
      <c r="F101" s="17">
        <v>47.089886666666665</v>
      </c>
      <c r="G101" s="17">
        <v>47.426600666666666</v>
      </c>
      <c r="J101" s="17">
        <v>3.9177</v>
      </c>
      <c r="K101" s="18">
        <v>3.8047</v>
      </c>
    </row>
    <row r="102" spans="1:11" x14ac:dyDescent="0.2">
      <c r="A102" s="2">
        <f t="shared" si="1"/>
        <v>2024</v>
      </c>
      <c r="B102" s="16">
        <v>45566</v>
      </c>
      <c r="C102" s="17">
        <v>40.173085483870963</v>
      </c>
      <c r="D102" s="17">
        <v>40.610533870967743</v>
      </c>
      <c r="E102" s="17">
        <v>42.152180322580641</v>
      </c>
      <c r="F102" s="17">
        <v>45.871837741935479</v>
      </c>
      <c r="G102" s="17">
        <v>45.998551935483867</v>
      </c>
      <c r="J102" s="17">
        <v>4.1311</v>
      </c>
      <c r="K102" s="18">
        <v>3.9929999999999999</v>
      </c>
    </row>
    <row r="103" spans="1:11" x14ac:dyDescent="0.2">
      <c r="A103" s="2">
        <f t="shared" si="1"/>
        <v>2024</v>
      </c>
      <c r="B103" s="16">
        <v>45597</v>
      </c>
      <c r="C103" s="17">
        <v>43.562680277392509</v>
      </c>
      <c r="D103" s="17">
        <v>42.486752926490986</v>
      </c>
      <c r="E103" s="17">
        <v>43.695997836338414</v>
      </c>
      <c r="F103" s="17">
        <v>48.802320859916783</v>
      </c>
      <c r="G103" s="17">
        <v>49.368109070735095</v>
      </c>
      <c r="J103" s="17">
        <v>4.4702000000000002</v>
      </c>
      <c r="K103" s="18">
        <v>4.2944000000000004</v>
      </c>
    </row>
    <row r="104" spans="1:11" x14ac:dyDescent="0.2">
      <c r="A104" s="2">
        <f t="shared" si="1"/>
        <v>2024</v>
      </c>
      <c r="B104" s="16">
        <v>45627</v>
      </c>
      <c r="C104" s="17">
        <v>43.210110967741933</v>
      </c>
      <c r="D104" s="17">
        <v>42.059794838709671</v>
      </c>
      <c r="E104" s="17">
        <v>43.989970215053759</v>
      </c>
      <c r="F104" s="17">
        <v>47.742643333333334</v>
      </c>
      <c r="G104" s="17">
        <v>48.080470645161292</v>
      </c>
      <c r="J104" s="17">
        <v>4.4199000000000002</v>
      </c>
      <c r="K104" s="18">
        <v>4.1939000000000002</v>
      </c>
    </row>
    <row r="105" spans="1:11" x14ac:dyDescent="0.2">
      <c r="A105" s="2">
        <f t="shared" si="1"/>
        <v>2025</v>
      </c>
      <c r="B105" s="16">
        <v>45658</v>
      </c>
      <c r="C105" s="17">
        <v>48.641268387096773</v>
      </c>
      <c r="D105" s="17">
        <v>44.25539462365591</v>
      </c>
      <c r="E105" s="17">
        <v>46.589451827956992</v>
      </c>
      <c r="F105" s="17">
        <v>49.56048569892473</v>
      </c>
      <c r="G105" s="17">
        <v>50.246967526881718</v>
      </c>
      <c r="J105" s="17">
        <v>4.5685000000000002</v>
      </c>
      <c r="K105" s="18">
        <v>4.4145000000000003</v>
      </c>
    </row>
    <row r="106" spans="1:11" x14ac:dyDescent="0.2">
      <c r="A106" s="2">
        <f t="shared" si="1"/>
        <v>2025</v>
      </c>
      <c r="B106" s="16">
        <v>45689</v>
      </c>
      <c r="C106" s="17">
        <v>45.705861428571424</v>
      </c>
      <c r="D106" s="17">
        <v>43.825888571428571</v>
      </c>
      <c r="E106" s="17">
        <v>44.475845714285718</v>
      </c>
      <c r="F106" s="17">
        <v>48.620729999999995</v>
      </c>
      <c r="G106" s="17">
        <v>49.92380285714286</v>
      </c>
      <c r="J106" s="17">
        <v>4.5814000000000004</v>
      </c>
      <c r="K106" s="18">
        <v>4.4659000000000004</v>
      </c>
    </row>
    <row r="107" spans="1:11" x14ac:dyDescent="0.2">
      <c r="A107" s="2">
        <f t="shared" si="1"/>
        <v>2025</v>
      </c>
      <c r="B107" s="16">
        <v>45717</v>
      </c>
      <c r="C107" s="17">
        <v>42.557443849259762</v>
      </c>
      <c r="D107" s="17">
        <v>40.194990484522208</v>
      </c>
      <c r="E107" s="17">
        <v>40.285125720053841</v>
      </c>
      <c r="F107" s="17">
        <v>45.242302557200539</v>
      </c>
      <c r="G107" s="17">
        <v>46.062963512786006</v>
      </c>
      <c r="J107" s="17">
        <v>4.3632</v>
      </c>
      <c r="K107" s="18">
        <v>4.2990000000000004</v>
      </c>
    </row>
    <row r="108" spans="1:11" x14ac:dyDescent="0.2">
      <c r="A108" s="2">
        <f t="shared" si="1"/>
        <v>2025</v>
      </c>
      <c r="B108" s="16">
        <v>45748</v>
      </c>
      <c r="C108" s="17">
        <v>39.333474888888894</v>
      </c>
      <c r="D108" s="17">
        <v>37.079804000000003</v>
      </c>
      <c r="E108" s="17">
        <v>37.014988000000002</v>
      </c>
      <c r="F108" s="17">
        <v>36.389089777777777</v>
      </c>
      <c r="G108" s="17">
        <v>39.146126666666667</v>
      </c>
      <c r="J108" s="17">
        <v>4.2220000000000004</v>
      </c>
      <c r="K108" s="18">
        <v>4.0808999999999997</v>
      </c>
    </row>
    <row r="109" spans="1:11" x14ac:dyDescent="0.2">
      <c r="A109" s="2">
        <f t="shared" si="1"/>
        <v>2025</v>
      </c>
      <c r="B109" s="16">
        <v>45778</v>
      </c>
      <c r="C109" s="17">
        <v>34.447655161290321</v>
      </c>
      <c r="D109" s="17">
        <v>35.196897311827954</v>
      </c>
      <c r="E109" s="17">
        <v>31.833226881720424</v>
      </c>
      <c r="F109" s="17">
        <v>34.781036451612906</v>
      </c>
      <c r="G109" s="17">
        <v>38.458515053763442</v>
      </c>
      <c r="J109" s="17">
        <v>3.9782000000000002</v>
      </c>
      <c r="K109" s="18">
        <v>3.7471999999999999</v>
      </c>
    </row>
    <row r="110" spans="1:11" x14ac:dyDescent="0.2">
      <c r="A110" s="2">
        <f t="shared" si="1"/>
        <v>2025</v>
      </c>
      <c r="B110" s="16">
        <v>45809</v>
      </c>
      <c r="C110" s="17">
        <v>37.964884444444444</v>
      </c>
      <c r="D110" s="17">
        <v>40.231846666666669</v>
      </c>
      <c r="E110" s="17">
        <v>35.476383333333338</v>
      </c>
      <c r="F110" s="17">
        <v>39.391291111111109</v>
      </c>
      <c r="G110" s="17">
        <v>42.21993777777778</v>
      </c>
      <c r="J110" s="17">
        <v>3.9653999999999998</v>
      </c>
      <c r="K110" s="18">
        <v>3.6959</v>
      </c>
    </row>
    <row r="111" spans="1:11" x14ac:dyDescent="0.2">
      <c r="A111" s="2">
        <f t="shared" si="1"/>
        <v>2025</v>
      </c>
      <c r="B111" s="16">
        <v>45839</v>
      </c>
      <c r="C111" s="17">
        <v>45.822786774193553</v>
      </c>
      <c r="D111" s="17">
        <v>47.183194301075275</v>
      </c>
      <c r="E111" s="17">
        <v>45.483142258064518</v>
      </c>
      <c r="F111" s="17">
        <v>48.269489247311824</v>
      </c>
      <c r="G111" s="17">
        <v>47.992445161290327</v>
      </c>
      <c r="J111" s="17">
        <v>4.0038999999999998</v>
      </c>
      <c r="K111" s="18">
        <v>3.76</v>
      </c>
    </row>
    <row r="112" spans="1:11" x14ac:dyDescent="0.2">
      <c r="A112" s="2">
        <f t="shared" si="1"/>
        <v>2025</v>
      </c>
      <c r="B112" s="16">
        <v>45870</v>
      </c>
      <c r="C112" s="17">
        <v>45.856342258064522</v>
      </c>
      <c r="D112" s="17">
        <v>48.25174365591397</v>
      </c>
      <c r="E112" s="17">
        <v>47.792482580645157</v>
      </c>
      <c r="F112" s="17">
        <v>51.215068709677418</v>
      </c>
      <c r="G112" s="17">
        <v>50.535420860215055</v>
      </c>
      <c r="J112" s="17">
        <v>4.0808999999999997</v>
      </c>
      <c r="K112" s="18">
        <v>3.9140000000000001</v>
      </c>
    </row>
    <row r="113" spans="1:11" x14ac:dyDescent="0.2">
      <c r="A113" s="2">
        <f t="shared" si="1"/>
        <v>2025</v>
      </c>
      <c r="B113" s="16">
        <v>45901</v>
      </c>
      <c r="C113" s="17">
        <v>46.248506666666671</v>
      </c>
      <c r="D113" s="17">
        <v>46.706693333333334</v>
      </c>
      <c r="E113" s="17">
        <v>47.67545888888889</v>
      </c>
      <c r="F113" s="17">
        <v>51.152597777777778</v>
      </c>
      <c r="G113" s="17">
        <v>52.655472222222222</v>
      </c>
      <c r="J113" s="17">
        <v>4.0038999999999998</v>
      </c>
      <c r="K113" s="18">
        <v>3.8755000000000002</v>
      </c>
    </row>
    <row r="114" spans="1:11" x14ac:dyDescent="0.2">
      <c r="A114" s="2">
        <f t="shared" si="1"/>
        <v>2025</v>
      </c>
      <c r="B114" s="16">
        <v>45931</v>
      </c>
      <c r="C114" s="17">
        <v>42.387395161290321</v>
      </c>
      <c r="D114" s="17">
        <v>42.43238612903226</v>
      </c>
      <c r="E114" s="17">
        <v>44.05657129032258</v>
      </c>
      <c r="F114" s="17">
        <v>48.065955806451612</v>
      </c>
      <c r="G114" s="17">
        <v>48.639761935483868</v>
      </c>
      <c r="J114" s="17">
        <v>4.0423999999999998</v>
      </c>
      <c r="K114" s="18">
        <v>3.9011999999999998</v>
      </c>
    </row>
    <row r="115" spans="1:11" x14ac:dyDescent="0.2">
      <c r="A115" s="2">
        <f t="shared" si="1"/>
        <v>2025</v>
      </c>
      <c r="B115" s="16">
        <v>45962</v>
      </c>
      <c r="C115" s="17">
        <v>42.693476463245496</v>
      </c>
      <c r="D115" s="17">
        <v>43.001771470180302</v>
      </c>
      <c r="E115" s="17">
        <v>43.926843744798887</v>
      </c>
      <c r="F115" s="17">
        <v>48.592216463245492</v>
      </c>
      <c r="G115" s="17">
        <v>48.985084785020803</v>
      </c>
      <c r="J115" s="17">
        <v>4.1578999999999997</v>
      </c>
      <c r="K115" s="18">
        <v>3.9397000000000002</v>
      </c>
    </row>
    <row r="116" spans="1:11" x14ac:dyDescent="0.2">
      <c r="A116" s="2">
        <f t="shared" si="1"/>
        <v>2025</v>
      </c>
      <c r="B116" s="16">
        <v>45992</v>
      </c>
      <c r="C116" s="17">
        <v>44.747392043010755</v>
      </c>
      <c r="D116" s="17">
        <v>44.196180215053758</v>
      </c>
      <c r="E116" s="17">
        <v>45.786353763440864</v>
      </c>
      <c r="F116" s="17">
        <v>49.806976236559137</v>
      </c>
      <c r="G116" s="17">
        <v>50.379829462365585</v>
      </c>
      <c r="J116" s="17">
        <v>4.3888999999999996</v>
      </c>
      <c r="K116" s="18">
        <v>4.1578999999999997</v>
      </c>
    </row>
    <row r="117" spans="1:11" x14ac:dyDescent="0.2">
      <c r="A117" s="2">
        <f t="shared" si="1"/>
        <v>2026</v>
      </c>
      <c r="B117" s="16">
        <v>46023</v>
      </c>
      <c r="C117" s="17">
        <v>48.461649999999999</v>
      </c>
      <c r="D117" s="17">
        <v>45.284414301075266</v>
      </c>
      <c r="E117" s="17">
        <v>47.382294838709676</v>
      </c>
      <c r="F117" s="17">
        <v>51.210357419354843</v>
      </c>
      <c r="G117" s="17">
        <v>53.075047311827959</v>
      </c>
      <c r="J117" s="17">
        <v>4.6166</v>
      </c>
      <c r="K117" s="18">
        <v>4.3804999999999996</v>
      </c>
    </row>
    <row r="118" spans="1:11" x14ac:dyDescent="0.2">
      <c r="A118" s="2">
        <f t="shared" si="1"/>
        <v>2026</v>
      </c>
      <c r="B118" s="16">
        <v>46054</v>
      </c>
      <c r="C118" s="17">
        <v>46.269147142857136</v>
      </c>
      <c r="D118" s="17">
        <v>45.210791428571426</v>
      </c>
      <c r="E118" s="17">
        <v>46.183657142857143</v>
      </c>
      <c r="F118" s="17">
        <v>50.54805857142857</v>
      </c>
      <c r="G118" s="17">
        <v>52.210990000000002</v>
      </c>
      <c r="J118" s="17">
        <v>4.6558999999999999</v>
      </c>
      <c r="K118" s="18">
        <v>4.4329999999999998</v>
      </c>
    </row>
    <row r="119" spans="1:11" x14ac:dyDescent="0.2">
      <c r="A119" s="2">
        <f t="shared" si="1"/>
        <v>2026</v>
      </c>
      <c r="B119" s="16">
        <v>46082</v>
      </c>
      <c r="C119" s="17">
        <v>43.437754858681025</v>
      </c>
      <c r="D119" s="17">
        <v>41.137939488559887</v>
      </c>
      <c r="E119" s="17">
        <v>41.393863082099593</v>
      </c>
      <c r="F119" s="17">
        <v>46.562668681022885</v>
      </c>
      <c r="G119" s="17">
        <v>47.214209434724097</v>
      </c>
      <c r="J119" s="17">
        <v>4.4461000000000004</v>
      </c>
      <c r="K119" s="18">
        <v>4.3148999999999997</v>
      </c>
    </row>
    <row r="120" spans="1:11" x14ac:dyDescent="0.2">
      <c r="A120" s="2">
        <f t="shared" si="1"/>
        <v>2026</v>
      </c>
      <c r="B120" s="16">
        <v>46113</v>
      </c>
      <c r="C120" s="17">
        <v>39.207980666666671</v>
      </c>
      <c r="D120" s="17">
        <v>37.591525555555556</v>
      </c>
      <c r="E120" s="17">
        <v>36.938995333333331</v>
      </c>
      <c r="F120" s="17">
        <v>36.959012888888886</v>
      </c>
      <c r="G120" s="17">
        <v>39.670924444444445</v>
      </c>
      <c r="J120" s="17">
        <v>4.2492999999999999</v>
      </c>
      <c r="K120" s="18">
        <v>4.1181999999999999</v>
      </c>
    </row>
    <row r="121" spans="1:11" x14ac:dyDescent="0.2">
      <c r="A121" s="2">
        <f t="shared" si="1"/>
        <v>2026</v>
      </c>
      <c r="B121" s="16">
        <v>46143</v>
      </c>
      <c r="C121" s="17">
        <v>34.636349247311827</v>
      </c>
      <c r="D121" s="17">
        <v>36.380836344086028</v>
      </c>
      <c r="E121" s="17">
        <v>31.848027741935486</v>
      </c>
      <c r="F121" s="17">
        <v>35.674956989247313</v>
      </c>
      <c r="G121" s="17">
        <v>39.373773440860212</v>
      </c>
      <c r="J121" s="17">
        <v>4.0526</v>
      </c>
      <c r="K121" s="18">
        <v>3.8165</v>
      </c>
    </row>
    <row r="122" spans="1:11" x14ac:dyDescent="0.2">
      <c r="A122" s="2">
        <f t="shared" si="1"/>
        <v>2026</v>
      </c>
      <c r="B122" s="16">
        <v>46174</v>
      </c>
      <c r="C122" s="17">
        <v>40.480616222222224</v>
      </c>
      <c r="D122" s="17">
        <v>42.106666000000004</v>
      </c>
      <c r="E122" s="17">
        <v>37.721815555555558</v>
      </c>
      <c r="F122" s="17">
        <v>42.042329333333335</v>
      </c>
      <c r="G122" s="17">
        <v>45.407682888888893</v>
      </c>
      <c r="J122" s="17">
        <v>4.0656999999999996</v>
      </c>
      <c r="K122" s="18">
        <v>3.7641</v>
      </c>
    </row>
    <row r="123" spans="1:11" x14ac:dyDescent="0.2">
      <c r="A123" s="2">
        <f t="shared" si="1"/>
        <v>2026</v>
      </c>
      <c r="B123" s="16">
        <v>46204</v>
      </c>
      <c r="C123" s="17">
        <v>48.007716236559133</v>
      </c>
      <c r="D123" s="17">
        <v>48.810729462365593</v>
      </c>
      <c r="E123" s="17">
        <v>47.338501612903229</v>
      </c>
      <c r="F123" s="17">
        <v>50.802816129032259</v>
      </c>
      <c r="G123" s="17">
        <v>50.236097634408601</v>
      </c>
      <c r="J123" s="17">
        <v>4.0919999999999996</v>
      </c>
      <c r="K123" s="18">
        <v>3.8559000000000001</v>
      </c>
    </row>
    <row r="124" spans="1:11" x14ac:dyDescent="0.2">
      <c r="A124" s="2">
        <f t="shared" si="1"/>
        <v>2026</v>
      </c>
      <c r="B124" s="16">
        <v>46235</v>
      </c>
      <c r="C124" s="17">
        <v>46.457865806451608</v>
      </c>
      <c r="D124" s="17">
        <v>48.995727634408595</v>
      </c>
      <c r="E124" s="17">
        <v>48.738546666666672</v>
      </c>
      <c r="F124" s="17">
        <v>52.598468494623653</v>
      </c>
      <c r="G124" s="17">
        <v>51.923385913978493</v>
      </c>
      <c r="J124" s="17">
        <v>4.1969000000000003</v>
      </c>
      <c r="K124" s="18">
        <v>4.0263999999999998</v>
      </c>
    </row>
    <row r="125" spans="1:11" x14ac:dyDescent="0.2">
      <c r="A125" s="2">
        <f t="shared" si="1"/>
        <v>2026</v>
      </c>
      <c r="B125" s="16">
        <v>46266</v>
      </c>
      <c r="C125" s="17">
        <v>46.541800000000002</v>
      </c>
      <c r="D125" s="17">
        <v>46.978574444444448</v>
      </c>
      <c r="E125" s="17">
        <v>47.88496555555556</v>
      </c>
      <c r="F125" s="17">
        <v>51.514891111111112</v>
      </c>
      <c r="G125" s="17">
        <v>53.114752222222222</v>
      </c>
      <c r="J125" s="17">
        <v>4.1051000000000002</v>
      </c>
      <c r="K125" s="18">
        <v>3.9346000000000001</v>
      </c>
    </row>
    <row r="126" spans="1:11" x14ac:dyDescent="0.2">
      <c r="A126" s="2">
        <f t="shared" si="1"/>
        <v>2026</v>
      </c>
      <c r="B126" s="16">
        <v>46296</v>
      </c>
      <c r="C126" s="17">
        <v>42.684207096774195</v>
      </c>
      <c r="D126" s="17">
        <v>43.015016129032254</v>
      </c>
      <c r="E126" s="17">
        <v>44.808310322580645</v>
      </c>
      <c r="F126" s="17">
        <v>48.286246774193543</v>
      </c>
      <c r="G126" s="17">
        <v>49.011344516129036</v>
      </c>
      <c r="J126" s="17">
        <v>4.1574999999999998</v>
      </c>
      <c r="K126" s="18">
        <v>3.9607999999999999</v>
      </c>
    </row>
    <row r="127" spans="1:11" x14ac:dyDescent="0.2">
      <c r="A127" s="2">
        <f t="shared" si="1"/>
        <v>2026</v>
      </c>
      <c r="B127" s="16">
        <v>46327</v>
      </c>
      <c r="C127" s="17">
        <v>43.555462552011093</v>
      </c>
      <c r="D127" s="17">
        <v>43.236248543689321</v>
      </c>
      <c r="E127" s="17">
        <v>45.111818446601937</v>
      </c>
      <c r="F127" s="17">
        <v>49.61982590846047</v>
      </c>
      <c r="G127" s="17">
        <v>50.112038210818312</v>
      </c>
      <c r="J127" s="17">
        <v>4.2755999999999998</v>
      </c>
      <c r="K127" s="18">
        <v>4.0656999999999996</v>
      </c>
    </row>
    <row r="128" spans="1:11" x14ac:dyDescent="0.2">
      <c r="A128" s="2">
        <f t="shared" si="1"/>
        <v>2026</v>
      </c>
      <c r="B128" s="16">
        <v>46357</v>
      </c>
      <c r="C128" s="17">
        <v>44.776891075268821</v>
      </c>
      <c r="D128" s="17">
        <v>44.056934086021499</v>
      </c>
      <c r="E128" s="17">
        <v>45.716384946236559</v>
      </c>
      <c r="F128" s="17">
        <v>50.041919892473118</v>
      </c>
      <c r="G128" s="17">
        <v>50.864610860215052</v>
      </c>
      <c r="J128" s="17">
        <v>4.5115999999999996</v>
      </c>
      <c r="K128" s="18">
        <v>4.2887000000000004</v>
      </c>
    </row>
    <row r="129" spans="1:11" x14ac:dyDescent="0.2">
      <c r="A129" s="2">
        <f t="shared" si="1"/>
        <v>2027</v>
      </c>
      <c r="B129" s="16">
        <v>46388</v>
      </c>
      <c r="C129" s="17">
        <v>50.303119677419353</v>
      </c>
      <c r="D129" s="17">
        <v>46.686650322580647</v>
      </c>
      <c r="E129" s="17">
        <v>49.402347096774186</v>
      </c>
      <c r="F129" s="17">
        <v>53.03315677419355</v>
      </c>
      <c r="G129" s="17">
        <v>54.280592688172042</v>
      </c>
      <c r="J129" s="17">
        <v>4.8521999999999998</v>
      </c>
      <c r="K129" s="18">
        <v>4.6109</v>
      </c>
    </row>
    <row r="130" spans="1:11" x14ac:dyDescent="0.2">
      <c r="A130" s="2">
        <f t="shared" si="1"/>
        <v>2027</v>
      </c>
      <c r="B130" s="16">
        <v>46419</v>
      </c>
      <c r="C130" s="17">
        <v>47.739355714285715</v>
      </c>
      <c r="D130" s="17">
        <v>46.429964285714284</v>
      </c>
      <c r="E130" s="17">
        <v>47.892895714285714</v>
      </c>
      <c r="F130" s="17">
        <v>52.385499999999993</v>
      </c>
      <c r="G130" s="17">
        <v>53.563888571428571</v>
      </c>
      <c r="J130" s="17">
        <v>4.8789999999999996</v>
      </c>
      <c r="K130" s="18">
        <v>4.6376999999999997</v>
      </c>
    </row>
    <row r="131" spans="1:11" x14ac:dyDescent="0.2">
      <c r="A131" s="2">
        <f t="shared" si="1"/>
        <v>2027</v>
      </c>
      <c r="B131" s="16">
        <v>46447</v>
      </c>
      <c r="C131" s="17">
        <v>44.900462462987882</v>
      </c>
      <c r="D131" s="17">
        <v>42.462973028263796</v>
      </c>
      <c r="E131" s="17">
        <v>42.962124495289366</v>
      </c>
      <c r="F131" s="17">
        <v>48.012414306864066</v>
      </c>
      <c r="G131" s="17">
        <v>48.163330107671598</v>
      </c>
      <c r="J131" s="17">
        <v>4.6510999999999996</v>
      </c>
      <c r="K131" s="18">
        <v>4.5305</v>
      </c>
    </row>
    <row r="132" spans="1:11" x14ac:dyDescent="0.2">
      <c r="A132" s="2">
        <f t="shared" si="1"/>
        <v>2027</v>
      </c>
      <c r="B132" s="16">
        <v>46478</v>
      </c>
      <c r="C132" s="17">
        <v>40.781305333333336</v>
      </c>
      <c r="D132" s="17">
        <v>38.741060222222224</v>
      </c>
      <c r="E132" s="17">
        <v>38.455509555555551</v>
      </c>
      <c r="F132" s="17">
        <v>38.198326222222221</v>
      </c>
      <c r="G132" s="17">
        <v>40.940261111111113</v>
      </c>
      <c r="J132" s="17">
        <v>4.4231999999999996</v>
      </c>
      <c r="K132" s="18">
        <v>4.2758000000000003</v>
      </c>
    </row>
    <row r="133" spans="1:11" x14ac:dyDescent="0.2">
      <c r="A133" s="2">
        <f t="shared" si="1"/>
        <v>2027</v>
      </c>
      <c r="B133" s="16">
        <v>46508</v>
      </c>
      <c r="C133" s="17">
        <v>36.106139892473117</v>
      </c>
      <c r="D133" s="17">
        <v>37.978953440860217</v>
      </c>
      <c r="E133" s="17">
        <v>33.29990268817204</v>
      </c>
      <c r="F133" s="17">
        <v>37.100070322580649</v>
      </c>
      <c r="G133" s="17">
        <v>40.646244408602151</v>
      </c>
      <c r="J133" s="17">
        <v>4.2355999999999998</v>
      </c>
      <c r="K133" s="18">
        <v>4.0613000000000001</v>
      </c>
    </row>
    <row r="134" spans="1:11" x14ac:dyDescent="0.2">
      <c r="A134" s="2">
        <f t="shared" si="1"/>
        <v>2027</v>
      </c>
      <c r="B134" s="16">
        <v>46539</v>
      </c>
      <c r="C134" s="17">
        <v>42.250992222222223</v>
      </c>
      <c r="D134" s="17">
        <v>43.746290666666667</v>
      </c>
      <c r="E134" s="17">
        <v>39.500670888888891</v>
      </c>
      <c r="F134" s="17">
        <v>43.598165999999999</v>
      </c>
      <c r="G134" s="17">
        <v>47.012264888888886</v>
      </c>
      <c r="J134" s="17">
        <v>4.2222</v>
      </c>
      <c r="K134" s="18">
        <v>4.0076999999999998</v>
      </c>
    </row>
    <row r="135" spans="1:11" x14ac:dyDescent="0.2">
      <c r="A135" s="2">
        <f t="shared" si="1"/>
        <v>2027</v>
      </c>
      <c r="B135" s="16">
        <v>46569</v>
      </c>
      <c r="C135" s="17">
        <v>49.498202150537637</v>
      </c>
      <c r="D135" s="17">
        <v>50.151585376344094</v>
      </c>
      <c r="E135" s="17">
        <v>48.866027741935483</v>
      </c>
      <c r="F135" s="17">
        <v>52.213002580645167</v>
      </c>
      <c r="G135" s="17">
        <v>51.330603118279569</v>
      </c>
      <c r="J135" s="17">
        <v>4.2624000000000004</v>
      </c>
      <c r="K135" s="18">
        <v>4.0747</v>
      </c>
    </row>
    <row r="136" spans="1:11" x14ac:dyDescent="0.2">
      <c r="A136" s="2">
        <f t="shared" si="1"/>
        <v>2027</v>
      </c>
      <c r="B136" s="16">
        <v>46600</v>
      </c>
      <c r="C136" s="17">
        <v>47.706741182795696</v>
      </c>
      <c r="D136" s="17">
        <v>50.156606881720435</v>
      </c>
      <c r="E136" s="17">
        <v>50.179109892473122</v>
      </c>
      <c r="F136" s="17">
        <v>53.842405268817203</v>
      </c>
      <c r="G136" s="17">
        <v>53.007008279569888</v>
      </c>
      <c r="J136" s="17">
        <v>4.3293999999999997</v>
      </c>
      <c r="K136" s="18">
        <v>4.1685999999999996</v>
      </c>
    </row>
    <row r="137" spans="1:11" x14ac:dyDescent="0.2">
      <c r="A137" s="2">
        <f t="shared" si="1"/>
        <v>2027</v>
      </c>
      <c r="B137" s="16">
        <v>46631</v>
      </c>
      <c r="C137" s="17">
        <v>48.052301111111113</v>
      </c>
      <c r="D137" s="17">
        <v>48.366729999999997</v>
      </c>
      <c r="E137" s="17">
        <v>49.676969999999997</v>
      </c>
      <c r="F137" s="17">
        <v>53.208226666666661</v>
      </c>
      <c r="G137" s="17">
        <v>54.677994444444444</v>
      </c>
      <c r="J137" s="17">
        <v>4.3293999999999997</v>
      </c>
      <c r="K137" s="18">
        <v>4.2222</v>
      </c>
    </row>
    <row r="138" spans="1:11" x14ac:dyDescent="0.2">
      <c r="A138" s="2">
        <f t="shared" ref="A138:A201" si="2">YEAR(B138)</f>
        <v>2027</v>
      </c>
      <c r="B138" s="16">
        <v>46661</v>
      </c>
      <c r="C138" s="17">
        <v>44.581620752688174</v>
      </c>
      <c r="D138" s="17">
        <v>44.799394946236553</v>
      </c>
      <c r="E138" s="17">
        <v>46.734509247311834</v>
      </c>
      <c r="F138" s="17">
        <v>50.427966344086016</v>
      </c>
      <c r="G138" s="17">
        <v>50.883688494623655</v>
      </c>
      <c r="J138" s="17">
        <v>4.4500999999999999</v>
      </c>
      <c r="K138" s="18">
        <v>4.383</v>
      </c>
    </row>
    <row r="139" spans="1:11" x14ac:dyDescent="0.2">
      <c r="A139" s="2">
        <f t="shared" si="2"/>
        <v>2027</v>
      </c>
      <c r="B139" s="16">
        <v>46692</v>
      </c>
      <c r="C139" s="17">
        <v>46.743046421636613</v>
      </c>
      <c r="D139" s="17">
        <v>46.045177447988905</v>
      </c>
      <c r="E139" s="17">
        <v>48.290967628294034</v>
      </c>
      <c r="F139" s="17">
        <v>52.940447059639389</v>
      </c>
      <c r="G139" s="17">
        <v>53.398515839112335</v>
      </c>
      <c r="J139" s="17">
        <v>4.6376999999999997</v>
      </c>
      <c r="K139" s="18">
        <v>4.5572999999999997</v>
      </c>
    </row>
    <row r="140" spans="1:11" x14ac:dyDescent="0.2">
      <c r="A140" s="2">
        <f t="shared" si="2"/>
        <v>2027</v>
      </c>
      <c r="B140" s="16">
        <v>46722</v>
      </c>
      <c r="C140" s="17">
        <v>48.029617096774196</v>
      </c>
      <c r="D140" s="17">
        <v>46.752947849462366</v>
      </c>
      <c r="E140" s="17">
        <v>49.405486774193548</v>
      </c>
      <c r="F140" s="17">
        <v>53.61748935483871</v>
      </c>
      <c r="G140" s="17">
        <v>53.746716559139784</v>
      </c>
      <c r="J140" s="17">
        <v>4.9325999999999999</v>
      </c>
      <c r="K140" s="18">
        <v>4.8924000000000003</v>
      </c>
    </row>
    <row r="141" spans="1:11" x14ac:dyDescent="0.2">
      <c r="A141" s="2">
        <f t="shared" si="2"/>
        <v>2028</v>
      </c>
      <c r="B141" s="16">
        <v>46753</v>
      </c>
      <c r="C141" s="17">
        <v>50.749669354838709</v>
      </c>
      <c r="D141" s="17">
        <v>46.610457204301078</v>
      </c>
      <c r="E141" s="17">
        <v>50.101047634408602</v>
      </c>
      <c r="F141" s="17">
        <v>53.153248172043014</v>
      </c>
      <c r="G141" s="17">
        <v>54.540552903225809</v>
      </c>
      <c r="J141" s="17">
        <v>4.8082000000000003</v>
      </c>
      <c r="K141" s="18">
        <v>4.7945000000000002</v>
      </c>
    </row>
    <row r="142" spans="1:11" x14ac:dyDescent="0.2">
      <c r="A142" s="2">
        <f t="shared" si="2"/>
        <v>2028</v>
      </c>
      <c r="B142" s="16">
        <v>46784</v>
      </c>
      <c r="C142" s="17">
        <v>47.771604252873566</v>
      </c>
      <c r="D142" s="17">
        <v>46.15871620689655</v>
      </c>
      <c r="E142" s="17">
        <v>48.26261747126437</v>
      </c>
      <c r="F142" s="17">
        <v>52.006313218390808</v>
      </c>
      <c r="G142" s="17">
        <v>53.287540689655174</v>
      </c>
      <c r="J142" s="17">
        <v>4.8356000000000003</v>
      </c>
      <c r="K142" s="18">
        <v>4.8219000000000003</v>
      </c>
    </row>
    <row r="143" spans="1:11" x14ac:dyDescent="0.2">
      <c r="A143" s="2">
        <f t="shared" si="2"/>
        <v>2028</v>
      </c>
      <c r="B143" s="16">
        <v>46813</v>
      </c>
      <c r="C143" s="17">
        <v>45.459569286675638</v>
      </c>
      <c r="D143" s="17">
        <v>42.666534064602963</v>
      </c>
      <c r="E143" s="17">
        <v>43.238717442799455</v>
      </c>
      <c r="F143" s="17">
        <v>47.878094966352627</v>
      </c>
      <c r="G143" s="17">
        <v>47.990323257065953</v>
      </c>
      <c r="J143" s="17">
        <v>4.6437999999999997</v>
      </c>
      <c r="K143" s="18">
        <v>4.5617000000000001</v>
      </c>
    </row>
    <row r="144" spans="1:11" x14ac:dyDescent="0.2">
      <c r="A144" s="2">
        <f t="shared" si="2"/>
        <v>2028</v>
      </c>
      <c r="B144" s="16">
        <v>46844</v>
      </c>
      <c r="C144" s="17">
        <v>42.182356666666664</v>
      </c>
      <c r="D144" s="17">
        <v>39.919902222222227</v>
      </c>
      <c r="E144" s="17">
        <v>40.112507777777786</v>
      </c>
      <c r="F144" s="17">
        <v>38.983632222222219</v>
      </c>
      <c r="G144" s="17">
        <v>41.481041111111118</v>
      </c>
      <c r="J144" s="17">
        <v>4.4657999999999998</v>
      </c>
      <c r="K144" s="18">
        <v>4.4109999999999996</v>
      </c>
    </row>
    <row r="145" spans="1:11" x14ac:dyDescent="0.2">
      <c r="A145" s="2">
        <f t="shared" si="2"/>
        <v>2028</v>
      </c>
      <c r="B145" s="16">
        <v>46874</v>
      </c>
      <c r="C145" s="17">
        <v>39.027439784946239</v>
      </c>
      <c r="D145" s="17">
        <v>39.205750645161288</v>
      </c>
      <c r="E145" s="17">
        <v>36.204600430107526</v>
      </c>
      <c r="F145" s="17">
        <v>39.098279139784943</v>
      </c>
      <c r="G145" s="17">
        <v>43.153774193548387</v>
      </c>
      <c r="J145" s="17">
        <v>4.3973000000000004</v>
      </c>
      <c r="K145" s="18">
        <v>4.2465999999999999</v>
      </c>
    </row>
    <row r="146" spans="1:11" x14ac:dyDescent="0.2">
      <c r="A146" s="2">
        <f t="shared" si="2"/>
        <v>2028</v>
      </c>
      <c r="B146" s="16">
        <v>46905</v>
      </c>
      <c r="C146" s="17">
        <v>44.48468888888889</v>
      </c>
      <c r="D146" s="17">
        <v>45.35197622222222</v>
      </c>
      <c r="E146" s="17">
        <v>41.606997111111113</v>
      </c>
      <c r="F146" s="17">
        <v>45.352297111111113</v>
      </c>
      <c r="G146" s="17">
        <v>49.100430444444441</v>
      </c>
      <c r="J146" s="17">
        <v>4.3836000000000004</v>
      </c>
      <c r="K146" s="18">
        <v>4.274</v>
      </c>
    </row>
    <row r="147" spans="1:11" x14ac:dyDescent="0.2">
      <c r="A147" s="2">
        <f t="shared" si="2"/>
        <v>2028</v>
      </c>
      <c r="B147" s="16">
        <v>46935</v>
      </c>
      <c r="C147" s="17">
        <v>51.960977204301081</v>
      </c>
      <c r="D147" s="17">
        <v>51.844429462365582</v>
      </c>
      <c r="E147" s="17">
        <v>51.056127204301077</v>
      </c>
      <c r="F147" s="17">
        <v>53.8922976344086</v>
      </c>
      <c r="G147" s="17">
        <v>53.102389462365593</v>
      </c>
      <c r="J147" s="17">
        <v>4.4520999999999997</v>
      </c>
      <c r="K147" s="18">
        <v>4.3288000000000002</v>
      </c>
    </row>
    <row r="148" spans="1:11" x14ac:dyDescent="0.2">
      <c r="A148" s="2">
        <f t="shared" si="2"/>
        <v>2028</v>
      </c>
      <c r="B148" s="16">
        <v>46966</v>
      </c>
      <c r="C148" s="17">
        <v>50.168818709677417</v>
      </c>
      <c r="D148" s="17">
        <v>52.080945806451616</v>
      </c>
      <c r="E148" s="17">
        <v>52.30133032258064</v>
      </c>
      <c r="F148" s="17">
        <v>55.857190322580649</v>
      </c>
      <c r="G148" s="17">
        <v>55.212923870967742</v>
      </c>
      <c r="J148" s="17">
        <v>4.548</v>
      </c>
      <c r="K148" s="18">
        <v>4.5068999999999999</v>
      </c>
    </row>
    <row r="149" spans="1:11" x14ac:dyDescent="0.2">
      <c r="A149" s="2">
        <f t="shared" si="2"/>
        <v>2028</v>
      </c>
      <c r="B149" s="16">
        <v>46997</v>
      </c>
      <c r="C149" s="17">
        <v>49.427716666666669</v>
      </c>
      <c r="D149" s="17">
        <v>49.357504444444444</v>
      </c>
      <c r="E149" s="17">
        <v>51.09869777777778</v>
      </c>
      <c r="F149" s="17">
        <v>54.372188888888886</v>
      </c>
      <c r="G149" s="17">
        <v>56.01844222222222</v>
      </c>
      <c r="J149" s="17">
        <v>4.548</v>
      </c>
      <c r="K149" s="18">
        <v>4.5206</v>
      </c>
    </row>
    <row r="150" spans="1:11" x14ac:dyDescent="0.2">
      <c r="A150" s="2">
        <f t="shared" si="2"/>
        <v>2028</v>
      </c>
      <c r="B150" s="16">
        <v>47027</v>
      </c>
      <c r="C150" s="17">
        <v>46.633059354838707</v>
      </c>
      <c r="D150" s="17">
        <v>45.555514086021503</v>
      </c>
      <c r="E150" s="17">
        <v>49.09206172043011</v>
      </c>
      <c r="F150" s="17">
        <v>52.214711935483876</v>
      </c>
      <c r="G150" s="17">
        <v>52.627849462365596</v>
      </c>
      <c r="J150" s="17">
        <v>4.6437999999999997</v>
      </c>
      <c r="K150" s="18">
        <v>4.5891000000000002</v>
      </c>
    </row>
    <row r="151" spans="1:11" x14ac:dyDescent="0.2">
      <c r="A151" s="2">
        <f t="shared" si="2"/>
        <v>2028</v>
      </c>
      <c r="B151" s="16">
        <v>47058</v>
      </c>
      <c r="C151" s="17">
        <v>48.984179098474343</v>
      </c>
      <c r="D151" s="17">
        <v>47.682739583911243</v>
      </c>
      <c r="E151" s="17">
        <v>50.907839542302355</v>
      </c>
      <c r="F151" s="17">
        <v>54.777511220527046</v>
      </c>
      <c r="G151" s="17">
        <v>55.296421373092926</v>
      </c>
      <c r="J151" s="17">
        <v>4.8082000000000003</v>
      </c>
      <c r="K151" s="18">
        <v>4.8356000000000003</v>
      </c>
    </row>
    <row r="152" spans="1:11" x14ac:dyDescent="0.2">
      <c r="A152" s="2">
        <f t="shared" si="2"/>
        <v>2028</v>
      </c>
      <c r="B152" s="16">
        <v>47088</v>
      </c>
      <c r="C152" s="17">
        <v>50.409486881720426</v>
      </c>
      <c r="D152" s="17">
        <v>48.284169892473123</v>
      </c>
      <c r="E152" s="17">
        <v>51.774499892473116</v>
      </c>
      <c r="F152" s="17">
        <v>55.248270215053765</v>
      </c>
      <c r="G152" s="17">
        <v>55.583841505376341</v>
      </c>
      <c r="J152" s="17">
        <v>5.0959000000000003</v>
      </c>
      <c r="K152" s="18">
        <v>5.0685000000000002</v>
      </c>
    </row>
    <row r="153" spans="1:11" x14ac:dyDescent="0.2">
      <c r="A153" s="2">
        <f t="shared" si="2"/>
        <v>2029</v>
      </c>
      <c r="B153" s="16">
        <v>47119</v>
      </c>
      <c r="C153" s="17">
        <v>53.333223870967736</v>
      </c>
      <c r="D153" s="17">
        <v>49.309379892473117</v>
      </c>
      <c r="E153" s="17">
        <v>52.727366774193541</v>
      </c>
      <c r="F153" s="17">
        <v>56.002382795698921</v>
      </c>
      <c r="G153" s="17">
        <v>57.37895860215054</v>
      </c>
      <c r="J153" s="17">
        <v>5.1660000000000004</v>
      </c>
      <c r="K153" s="18">
        <v>5.1520000000000001</v>
      </c>
    </row>
    <row r="154" spans="1:11" x14ac:dyDescent="0.2">
      <c r="A154" s="2">
        <f t="shared" si="2"/>
        <v>2029</v>
      </c>
      <c r="B154" s="16">
        <v>47150</v>
      </c>
      <c r="C154" s="17">
        <v>50.760541428571429</v>
      </c>
      <c r="D154" s="17">
        <v>48.998252857142852</v>
      </c>
      <c r="E154" s="17">
        <v>51.384419999999999</v>
      </c>
      <c r="F154" s="17">
        <v>55.245615714285705</v>
      </c>
      <c r="G154" s="17">
        <v>56.582621428571436</v>
      </c>
      <c r="J154" s="17">
        <v>5.194</v>
      </c>
      <c r="K154" s="18">
        <v>5.18</v>
      </c>
    </row>
    <row r="155" spans="1:11" x14ac:dyDescent="0.2">
      <c r="A155" s="2">
        <f t="shared" si="2"/>
        <v>2029</v>
      </c>
      <c r="B155" s="16">
        <v>47178</v>
      </c>
      <c r="C155" s="17">
        <v>47.883159098250339</v>
      </c>
      <c r="D155" s="17">
        <v>44.769948115746971</v>
      </c>
      <c r="E155" s="17">
        <v>45.80057584118439</v>
      </c>
      <c r="F155" s="17">
        <v>49.758615720053839</v>
      </c>
      <c r="G155" s="17">
        <v>50.271345074024225</v>
      </c>
      <c r="J155" s="17">
        <v>4.984</v>
      </c>
      <c r="K155" s="18">
        <v>4.9560000000000004</v>
      </c>
    </row>
    <row r="156" spans="1:11" x14ac:dyDescent="0.2">
      <c r="A156" s="2">
        <f t="shared" si="2"/>
        <v>2029</v>
      </c>
      <c r="B156" s="16">
        <v>47209</v>
      </c>
      <c r="C156" s="17">
        <v>43.630027777777777</v>
      </c>
      <c r="D156" s="17">
        <v>40.93024777777778</v>
      </c>
      <c r="E156" s="17">
        <v>41.39562333333334</v>
      </c>
      <c r="F156" s="17">
        <v>39.452594444444443</v>
      </c>
      <c r="G156" s="17">
        <v>42.45621777777778</v>
      </c>
      <c r="J156" s="17">
        <v>4.7039999999999997</v>
      </c>
      <c r="K156" s="18">
        <v>4.6760000000000002</v>
      </c>
    </row>
    <row r="157" spans="1:11" x14ac:dyDescent="0.2">
      <c r="A157" s="2">
        <f t="shared" si="2"/>
        <v>2029</v>
      </c>
      <c r="B157" s="16">
        <v>47239</v>
      </c>
      <c r="C157" s="17">
        <v>38.591959354838714</v>
      </c>
      <c r="D157" s="17">
        <v>39.886293225806455</v>
      </c>
      <c r="E157" s="17">
        <v>35.73071602150538</v>
      </c>
      <c r="F157" s="17">
        <v>38.871239462365587</v>
      </c>
      <c r="G157" s="17">
        <v>42.675168279569888</v>
      </c>
      <c r="J157" s="17">
        <v>4.508</v>
      </c>
      <c r="K157" s="18">
        <v>4.3540000000000001</v>
      </c>
    </row>
    <row r="158" spans="1:11" x14ac:dyDescent="0.2">
      <c r="A158" s="2">
        <f t="shared" si="2"/>
        <v>2029</v>
      </c>
      <c r="B158" s="16">
        <v>47270</v>
      </c>
      <c r="C158" s="17">
        <v>43.592878444444445</v>
      </c>
      <c r="D158" s="17">
        <v>45.151115777777775</v>
      </c>
      <c r="E158" s="17">
        <v>40.654576666666664</v>
      </c>
      <c r="F158" s="17">
        <v>44.071651777777774</v>
      </c>
      <c r="G158" s="17">
        <v>48.050094888888893</v>
      </c>
      <c r="J158" s="17">
        <v>4.4939999999999998</v>
      </c>
      <c r="K158" s="18">
        <v>4.3819999999999997</v>
      </c>
    </row>
    <row r="159" spans="1:11" x14ac:dyDescent="0.2">
      <c r="A159" s="2">
        <f t="shared" si="2"/>
        <v>2029</v>
      </c>
      <c r="B159" s="16">
        <v>47300</v>
      </c>
      <c r="C159" s="17">
        <v>52.382101612903227</v>
      </c>
      <c r="D159" s="17">
        <v>52.753860430107522</v>
      </c>
      <c r="E159" s="17">
        <v>51.537870967741938</v>
      </c>
      <c r="F159" s="17">
        <v>53.937727526881716</v>
      </c>
      <c r="G159" s="17">
        <v>53.338048709677416</v>
      </c>
      <c r="J159" s="17">
        <v>4.508</v>
      </c>
      <c r="K159" s="18">
        <v>4.3959999999999999</v>
      </c>
    </row>
    <row r="160" spans="1:11" x14ac:dyDescent="0.2">
      <c r="A160" s="2">
        <f t="shared" si="2"/>
        <v>2029</v>
      </c>
      <c r="B160" s="16">
        <v>47331</v>
      </c>
      <c r="C160" s="17">
        <v>50.791735806451605</v>
      </c>
      <c r="D160" s="17">
        <v>53.057625806451618</v>
      </c>
      <c r="E160" s="17">
        <v>53.345161612903219</v>
      </c>
      <c r="F160" s="17">
        <v>56.024546451612899</v>
      </c>
      <c r="G160" s="17">
        <v>55.871454516129035</v>
      </c>
      <c r="J160" s="17">
        <v>4.6059999999999999</v>
      </c>
      <c r="K160" s="18">
        <v>4.5780000000000003</v>
      </c>
    </row>
    <row r="161" spans="1:11" x14ac:dyDescent="0.2">
      <c r="A161" s="2">
        <f t="shared" si="2"/>
        <v>2029</v>
      </c>
      <c r="B161" s="16">
        <v>47362</v>
      </c>
      <c r="C161" s="17">
        <v>50.796334666666667</v>
      </c>
      <c r="D161" s="17">
        <v>51.277554000000002</v>
      </c>
      <c r="E161" s="17">
        <v>52.391923333333324</v>
      </c>
      <c r="F161" s="17">
        <v>55.722274000000006</v>
      </c>
      <c r="G161" s="17">
        <v>57.633173999999997</v>
      </c>
      <c r="J161" s="17">
        <v>4.5640000000000001</v>
      </c>
      <c r="K161" s="18">
        <v>4.508</v>
      </c>
    </row>
    <row r="162" spans="1:11" x14ac:dyDescent="0.2">
      <c r="A162" s="2">
        <f t="shared" si="2"/>
        <v>2029</v>
      </c>
      <c r="B162" s="16">
        <v>47392</v>
      </c>
      <c r="C162" s="17">
        <v>47.312481612903227</v>
      </c>
      <c r="D162" s="17">
        <v>47.645036129032256</v>
      </c>
      <c r="E162" s="17">
        <v>49.862028064516132</v>
      </c>
      <c r="F162" s="17">
        <v>52.979284838709674</v>
      </c>
      <c r="G162" s="17">
        <v>53.569866774193542</v>
      </c>
      <c r="J162" s="17">
        <v>4.6479999999999997</v>
      </c>
      <c r="K162" s="18">
        <v>4.6059999999999999</v>
      </c>
    </row>
    <row r="163" spans="1:11" x14ac:dyDescent="0.2">
      <c r="A163" s="2">
        <f t="shared" si="2"/>
        <v>2029</v>
      </c>
      <c r="B163" s="16">
        <v>47423</v>
      </c>
      <c r="C163" s="17">
        <v>48.776437919556173</v>
      </c>
      <c r="D163" s="17">
        <v>47.899698294036064</v>
      </c>
      <c r="E163" s="17">
        <v>50.408538862690712</v>
      </c>
      <c r="F163" s="17">
        <v>54.738708987517342</v>
      </c>
      <c r="G163" s="17">
        <v>55.451072607489586</v>
      </c>
      <c r="J163" s="17">
        <v>4.8719999999999999</v>
      </c>
      <c r="K163" s="18">
        <v>4.8579999999999997</v>
      </c>
    </row>
    <row r="164" spans="1:11" x14ac:dyDescent="0.2">
      <c r="A164" s="2">
        <f t="shared" si="2"/>
        <v>2029</v>
      </c>
      <c r="B164" s="16">
        <v>47453</v>
      </c>
      <c r="C164" s="17">
        <v>50.282931075268813</v>
      </c>
      <c r="D164" s="17">
        <v>48.374300107526885</v>
      </c>
      <c r="E164" s="17">
        <v>51.707828817204302</v>
      </c>
      <c r="F164" s="17">
        <v>55.166405161290321</v>
      </c>
      <c r="G164" s="17">
        <v>55.61476903225806</v>
      </c>
      <c r="J164" s="17">
        <v>5.1100000000000003</v>
      </c>
      <c r="K164" s="18">
        <v>5.0960000000000001</v>
      </c>
    </row>
    <row r="165" spans="1:11" x14ac:dyDescent="0.2">
      <c r="A165" s="2">
        <f t="shared" si="2"/>
        <v>2030</v>
      </c>
      <c r="B165" s="16">
        <v>47484</v>
      </c>
      <c r="C165" s="17">
        <v>54.549055161290326</v>
      </c>
      <c r="D165" s="17">
        <v>49.825807741935485</v>
      </c>
      <c r="E165" s="17">
        <v>53.435121290322577</v>
      </c>
      <c r="F165" s="17">
        <v>57.15110709677419</v>
      </c>
      <c r="G165" s="17">
        <v>58.683683870967741</v>
      </c>
      <c r="J165" s="17">
        <v>5.2366999999999999</v>
      </c>
      <c r="K165" s="18">
        <v>5.2366999999999999</v>
      </c>
    </row>
    <row r="166" spans="1:11" x14ac:dyDescent="0.2">
      <c r="A166" s="2">
        <f t="shared" si="2"/>
        <v>2030</v>
      </c>
      <c r="B166" s="16">
        <v>47515</v>
      </c>
      <c r="C166" s="17">
        <v>51.99962142857143</v>
      </c>
      <c r="D166" s="17">
        <v>49.221771428571422</v>
      </c>
      <c r="E166" s="17">
        <v>51.87932142857143</v>
      </c>
      <c r="F166" s="17">
        <v>56.080331428571426</v>
      </c>
      <c r="G166" s="17">
        <v>57.589802857142864</v>
      </c>
      <c r="J166" s="17">
        <v>5.2653999999999996</v>
      </c>
      <c r="K166" s="18">
        <v>5.2653999999999996</v>
      </c>
    </row>
    <row r="167" spans="1:11" x14ac:dyDescent="0.2">
      <c r="A167" s="2">
        <f t="shared" si="2"/>
        <v>2030</v>
      </c>
      <c r="B167" s="16">
        <v>47543</v>
      </c>
      <c r="C167" s="17">
        <v>48.977241480484516</v>
      </c>
      <c r="D167" s="17">
        <v>45.445849004037683</v>
      </c>
      <c r="E167" s="17">
        <v>46.34810464333782</v>
      </c>
      <c r="F167" s="17">
        <v>50.376054683714671</v>
      </c>
      <c r="G167" s="17">
        <v>50.944289515477791</v>
      </c>
      <c r="J167" s="17">
        <v>5.1223000000000001</v>
      </c>
      <c r="K167" s="18">
        <v>5.1223000000000001</v>
      </c>
    </row>
    <row r="168" spans="1:11" x14ac:dyDescent="0.2">
      <c r="A168" s="2">
        <f t="shared" si="2"/>
        <v>2030</v>
      </c>
      <c r="B168" s="16">
        <v>47574</v>
      </c>
      <c r="C168" s="17">
        <v>45.062191333333331</v>
      </c>
      <c r="D168" s="17">
        <v>42.059350222222221</v>
      </c>
      <c r="E168" s="17">
        <v>42.478064444444449</v>
      </c>
      <c r="F168" s="17">
        <v>40.898362666666664</v>
      </c>
      <c r="G168" s="17">
        <v>43.964997555555556</v>
      </c>
      <c r="J168" s="17">
        <v>4.8647</v>
      </c>
      <c r="K168" s="18">
        <v>4.8361000000000001</v>
      </c>
    </row>
    <row r="169" spans="1:11" x14ac:dyDescent="0.2">
      <c r="A169" s="2">
        <f t="shared" si="2"/>
        <v>2030</v>
      </c>
      <c r="B169" s="16">
        <v>47604</v>
      </c>
      <c r="C169" s="17">
        <v>40.932406989247312</v>
      </c>
      <c r="D169" s="17">
        <v>42.436738817204301</v>
      </c>
      <c r="E169" s="17">
        <v>37.946847419354846</v>
      </c>
      <c r="F169" s="17">
        <v>41.490097849462366</v>
      </c>
      <c r="G169" s="17">
        <v>45.282942903225809</v>
      </c>
      <c r="J169" s="17">
        <v>4.8075000000000001</v>
      </c>
      <c r="K169" s="18">
        <v>4.7217000000000002</v>
      </c>
    </row>
    <row r="170" spans="1:11" x14ac:dyDescent="0.2">
      <c r="A170" s="2">
        <f t="shared" si="2"/>
        <v>2030</v>
      </c>
      <c r="B170" s="16">
        <v>47635</v>
      </c>
      <c r="C170" s="17">
        <v>46.007594444444443</v>
      </c>
      <c r="D170" s="17">
        <v>47.329024444444443</v>
      </c>
      <c r="E170" s="17">
        <v>42.960352222222227</v>
      </c>
      <c r="F170" s="17">
        <v>46.386657777777778</v>
      </c>
      <c r="G170" s="17">
        <v>50.422177777777776</v>
      </c>
      <c r="J170" s="17">
        <v>4.7931999999999997</v>
      </c>
      <c r="K170" s="18">
        <v>4.7503000000000002</v>
      </c>
    </row>
    <row r="171" spans="1:11" x14ac:dyDescent="0.2">
      <c r="A171" s="2">
        <f t="shared" si="2"/>
        <v>2030</v>
      </c>
      <c r="B171" s="16">
        <v>47665</v>
      </c>
      <c r="C171" s="17">
        <v>56.229527204301078</v>
      </c>
      <c r="D171" s="17">
        <v>55.24475247311829</v>
      </c>
      <c r="E171" s="17">
        <v>54.417454301075274</v>
      </c>
      <c r="F171" s="17">
        <v>56.850764516129033</v>
      </c>
      <c r="G171" s="17">
        <v>56.656126774193545</v>
      </c>
      <c r="J171" s="17">
        <v>4.8075000000000001</v>
      </c>
      <c r="K171" s="18">
        <v>4.7359999999999998</v>
      </c>
    </row>
    <row r="172" spans="1:11" x14ac:dyDescent="0.2">
      <c r="A172" s="2">
        <f t="shared" si="2"/>
        <v>2030</v>
      </c>
      <c r="B172" s="16">
        <v>47696</v>
      </c>
      <c r="C172" s="17">
        <v>55.14903774193548</v>
      </c>
      <c r="D172" s="17">
        <v>55.400636451612904</v>
      </c>
      <c r="E172" s="17">
        <v>55.703197096774197</v>
      </c>
      <c r="F172" s="17">
        <v>58.631918387096768</v>
      </c>
      <c r="G172" s="17">
        <v>59.166130967741935</v>
      </c>
      <c r="J172" s="17">
        <v>4.9363000000000001</v>
      </c>
      <c r="K172" s="18">
        <v>4.9077000000000002</v>
      </c>
    </row>
    <row r="173" spans="1:11" x14ac:dyDescent="0.2">
      <c r="A173" s="2">
        <f t="shared" si="2"/>
        <v>2030</v>
      </c>
      <c r="B173" s="16">
        <v>47727</v>
      </c>
      <c r="C173" s="17">
        <v>54.985377333333332</v>
      </c>
      <c r="D173" s="17">
        <v>53.932279999999999</v>
      </c>
      <c r="E173" s="17">
        <v>55.23701466666666</v>
      </c>
      <c r="F173" s="17">
        <v>59.185544</v>
      </c>
      <c r="G173" s="17">
        <v>61.645865999999998</v>
      </c>
      <c r="J173" s="17">
        <v>5.0077999999999996</v>
      </c>
      <c r="K173" s="18">
        <v>5.0077999999999996</v>
      </c>
    </row>
    <row r="174" spans="1:11" x14ac:dyDescent="0.2">
      <c r="A174" s="2">
        <f t="shared" si="2"/>
        <v>2030</v>
      </c>
      <c r="B174" s="16">
        <v>47757</v>
      </c>
      <c r="C174" s="17">
        <v>50.814077096774191</v>
      </c>
      <c r="D174" s="17">
        <v>50.222889354838713</v>
      </c>
      <c r="E174" s="17">
        <v>52.558547419354838</v>
      </c>
      <c r="F174" s="17">
        <v>56.075805806451619</v>
      </c>
      <c r="G174" s="17">
        <v>57.337241612903227</v>
      </c>
      <c r="J174" s="17">
        <v>5.0793999999999997</v>
      </c>
      <c r="K174" s="18">
        <v>5.0793999999999997</v>
      </c>
    </row>
    <row r="175" spans="1:11" x14ac:dyDescent="0.2">
      <c r="A175" s="2">
        <f t="shared" si="2"/>
        <v>2030</v>
      </c>
      <c r="B175" s="16">
        <v>47788</v>
      </c>
      <c r="C175" s="17">
        <v>52.718653356449373</v>
      </c>
      <c r="D175" s="17">
        <v>50.622803398058245</v>
      </c>
      <c r="E175" s="17">
        <v>52.964424785020796</v>
      </c>
      <c r="F175" s="17">
        <v>57.914507101248262</v>
      </c>
      <c r="G175" s="17">
        <v>59.02300524271844</v>
      </c>
      <c r="J175" s="17">
        <v>5.2939999999999996</v>
      </c>
      <c r="K175" s="18">
        <v>5.2797000000000001</v>
      </c>
    </row>
    <row r="176" spans="1:11" x14ac:dyDescent="0.2">
      <c r="A176" s="2">
        <f t="shared" si="2"/>
        <v>2030</v>
      </c>
      <c r="B176" s="16">
        <v>47818</v>
      </c>
      <c r="C176" s="17">
        <v>54.17970290322581</v>
      </c>
      <c r="D176" s="17">
        <v>51.110297741935483</v>
      </c>
      <c r="E176" s="17">
        <v>54.992775483870972</v>
      </c>
      <c r="F176" s="17">
        <v>59.108189032258068</v>
      </c>
      <c r="G176" s="17">
        <v>59.52985978494624</v>
      </c>
      <c r="J176" s="17">
        <v>5.5086000000000004</v>
      </c>
      <c r="K176" s="18">
        <v>5.5086000000000004</v>
      </c>
    </row>
    <row r="177" spans="1:11" x14ac:dyDescent="0.2">
      <c r="A177" s="2">
        <f t="shared" si="2"/>
        <v>2031</v>
      </c>
      <c r="B177" s="16">
        <v>47849</v>
      </c>
      <c r="C177" s="17">
        <v>56.140821182795698</v>
      </c>
      <c r="D177" s="17">
        <v>50.94297655913978</v>
      </c>
      <c r="E177" s="17">
        <v>55.218082043010753</v>
      </c>
      <c r="F177" s="17">
        <v>59.117668924731177</v>
      </c>
      <c r="G177" s="17">
        <v>59.866590645161288</v>
      </c>
      <c r="J177" s="17">
        <v>5.4250999999999996</v>
      </c>
      <c r="K177" s="18">
        <v>5.4104000000000001</v>
      </c>
    </row>
    <row r="178" spans="1:11" x14ac:dyDescent="0.2">
      <c r="A178" s="2">
        <f t="shared" si="2"/>
        <v>2031</v>
      </c>
      <c r="B178" s="16">
        <v>47880</v>
      </c>
      <c r="C178" s="17">
        <v>53.342314285714281</v>
      </c>
      <c r="D178" s="17">
        <v>50.99153428571428</v>
      </c>
      <c r="E178" s="17">
        <v>53.465312857142855</v>
      </c>
      <c r="F178" s="17">
        <v>57.596694285714278</v>
      </c>
      <c r="G178" s="17">
        <v>58.639788571428575</v>
      </c>
      <c r="J178" s="17">
        <v>5.4688999999999997</v>
      </c>
      <c r="K178" s="18">
        <v>5.4542999999999999</v>
      </c>
    </row>
    <row r="179" spans="1:11" x14ac:dyDescent="0.2">
      <c r="A179" s="2">
        <f t="shared" si="2"/>
        <v>2031</v>
      </c>
      <c r="B179" s="16">
        <v>47908</v>
      </c>
      <c r="C179" s="17">
        <v>50.42387083445491</v>
      </c>
      <c r="D179" s="17">
        <v>46.730884858681023</v>
      </c>
      <c r="E179" s="17">
        <v>47.784345423956935</v>
      </c>
      <c r="F179" s="17">
        <v>52.018706581426649</v>
      </c>
      <c r="G179" s="17">
        <v>52.191041238223413</v>
      </c>
      <c r="J179" s="17">
        <v>5.3227000000000002</v>
      </c>
      <c r="K179" s="18">
        <v>5.3080999999999996</v>
      </c>
    </row>
    <row r="180" spans="1:11" x14ac:dyDescent="0.2">
      <c r="A180" s="2">
        <f t="shared" si="2"/>
        <v>2031</v>
      </c>
      <c r="B180" s="16">
        <v>47939</v>
      </c>
      <c r="C180" s="17">
        <v>47.414950444444443</v>
      </c>
      <c r="D180" s="17">
        <v>44.384683555555554</v>
      </c>
      <c r="E180" s="17">
        <v>44.908869555555555</v>
      </c>
      <c r="F180" s="17">
        <v>43.358884222222223</v>
      </c>
      <c r="G180" s="17">
        <v>45.766092444444439</v>
      </c>
      <c r="J180" s="17">
        <v>5.0449000000000002</v>
      </c>
      <c r="K180" s="18">
        <v>5.0156000000000001</v>
      </c>
    </row>
    <row r="181" spans="1:11" x14ac:dyDescent="0.2">
      <c r="A181" s="2">
        <f t="shared" si="2"/>
        <v>2031</v>
      </c>
      <c r="B181" s="16">
        <v>47969</v>
      </c>
      <c r="C181" s="17">
        <v>43.185208494623652</v>
      </c>
      <c r="D181" s="17">
        <v>43.536353655913977</v>
      </c>
      <c r="E181" s="17">
        <v>40.199829784946232</v>
      </c>
      <c r="F181" s="17">
        <v>43.168513333333337</v>
      </c>
      <c r="G181" s="17">
        <v>46.908117204301078</v>
      </c>
      <c r="J181" s="17">
        <v>4.9279000000000002</v>
      </c>
      <c r="K181" s="18">
        <v>4.8548</v>
      </c>
    </row>
    <row r="182" spans="1:11" x14ac:dyDescent="0.2">
      <c r="A182" s="2">
        <f t="shared" si="2"/>
        <v>2031</v>
      </c>
      <c r="B182" s="16">
        <v>48000</v>
      </c>
      <c r="C182" s="17">
        <v>47.871378888888891</v>
      </c>
      <c r="D182" s="17">
        <v>48.870492222222225</v>
      </c>
      <c r="E182" s="17">
        <v>44.781060000000004</v>
      </c>
      <c r="F182" s="17">
        <v>48.207681111111114</v>
      </c>
      <c r="G182" s="17">
        <v>51.873036666666671</v>
      </c>
      <c r="J182" s="17">
        <v>4.9279000000000002</v>
      </c>
      <c r="K182" s="18">
        <v>4.8693999999999997</v>
      </c>
    </row>
    <row r="183" spans="1:11" x14ac:dyDescent="0.2">
      <c r="A183" s="2">
        <f t="shared" si="2"/>
        <v>2031</v>
      </c>
      <c r="B183" s="16">
        <v>48030</v>
      </c>
      <c r="C183" s="17">
        <v>57.858922688172044</v>
      </c>
      <c r="D183" s="17">
        <v>56.738245806451616</v>
      </c>
      <c r="E183" s="17">
        <v>56.126515161290328</v>
      </c>
      <c r="F183" s="17">
        <v>58.35039408602151</v>
      </c>
      <c r="G183" s="17">
        <v>57.692610860215055</v>
      </c>
      <c r="J183" s="17">
        <v>4.9718</v>
      </c>
      <c r="K183" s="18">
        <v>4.8840000000000003</v>
      </c>
    </row>
    <row r="184" spans="1:11" x14ac:dyDescent="0.2">
      <c r="A184" s="2">
        <f t="shared" si="2"/>
        <v>2031</v>
      </c>
      <c r="B184" s="16">
        <v>48061</v>
      </c>
      <c r="C184" s="17">
        <v>56.552475591397851</v>
      </c>
      <c r="D184" s="17">
        <v>56.854126774193546</v>
      </c>
      <c r="E184" s="17">
        <v>57.286931720430111</v>
      </c>
      <c r="F184" s="17">
        <v>60.394985806451608</v>
      </c>
      <c r="G184" s="17">
        <v>60.300916236559132</v>
      </c>
      <c r="J184" s="17">
        <v>5.0887000000000002</v>
      </c>
      <c r="K184" s="18">
        <v>5.0740999999999996</v>
      </c>
    </row>
    <row r="185" spans="1:11" x14ac:dyDescent="0.2">
      <c r="A185" s="2">
        <f t="shared" si="2"/>
        <v>2031</v>
      </c>
      <c r="B185" s="16">
        <v>48092</v>
      </c>
      <c r="C185" s="17">
        <v>55.739183333333337</v>
      </c>
      <c r="D185" s="17">
        <v>54.984028888888886</v>
      </c>
      <c r="E185" s="17">
        <v>56.494698888888891</v>
      </c>
      <c r="F185" s="17">
        <v>60.665419999999997</v>
      </c>
      <c r="G185" s="17">
        <v>62.539023333333333</v>
      </c>
      <c r="J185" s="17">
        <v>5.1033999999999997</v>
      </c>
      <c r="K185" s="18">
        <v>5.1033999999999997</v>
      </c>
    </row>
    <row r="186" spans="1:11" x14ac:dyDescent="0.2">
      <c r="A186" s="2">
        <f t="shared" si="2"/>
        <v>2031</v>
      </c>
      <c r="B186" s="16">
        <v>48122</v>
      </c>
      <c r="C186" s="17">
        <v>51.537863548387101</v>
      </c>
      <c r="D186" s="17">
        <v>50.119243225806457</v>
      </c>
      <c r="E186" s="17">
        <v>53.394616774193551</v>
      </c>
      <c r="F186" s="17">
        <v>56.790519032258068</v>
      </c>
      <c r="G186" s="17">
        <v>57.878929032258064</v>
      </c>
      <c r="J186" s="17">
        <v>5.1910999999999996</v>
      </c>
      <c r="K186" s="18">
        <v>5.1910999999999996</v>
      </c>
    </row>
    <row r="187" spans="1:11" x14ac:dyDescent="0.2">
      <c r="A187" s="2">
        <f t="shared" si="2"/>
        <v>2031</v>
      </c>
      <c r="B187" s="16">
        <v>48153</v>
      </c>
      <c r="C187" s="17">
        <v>53.374769583911231</v>
      </c>
      <c r="D187" s="17">
        <v>51.879922884882106</v>
      </c>
      <c r="E187" s="17">
        <v>54.28087255201109</v>
      </c>
      <c r="F187" s="17">
        <v>58.946831983356454</v>
      </c>
      <c r="G187" s="17">
        <v>59.558719847434126</v>
      </c>
      <c r="J187" s="17">
        <v>5.3666</v>
      </c>
      <c r="K187" s="18">
        <v>5.3372999999999999</v>
      </c>
    </row>
    <row r="188" spans="1:11" x14ac:dyDescent="0.2">
      <c r="A188" s="2">
        <f t="shared" si="2"/>
        <v>2031</v>
      </c>
      <c r="B188" s="16">
        <v>48183</v>
      </c>
      <c r="C188" s="17">
        <v>55.497286774193547</v>
      </c>
      <c r="D188" s="17">
        <v>51.924076774193544</v>
      </c>
      <c r="E188" s="17">
        <v>56.753941935483873</v>
      </c>
      <c r="F188" s="17">
        <v>60.704294838709686</v>
      </c>
      <c r="G188" s="17">
        <v>60.102035806451617</v>
      </c>
      <c r="J188" s="17">
        <v>5.5712999999999999</v>
      </c>
      <c r="K188" s="18">
        <v>5.5712999999999999</v>
      </c>
    </row>
    <row r="189" spans="1:11" x14ac:dyDescent="0.2">
      <c r="A189" s="2">
        <f>YEAR(B189)</f>
        <v>2032</v>
      </c>
      <c r="B189" s="16">
        <v>48214</v>
      </c>
      <c r="C189" s="17">
        <v>58.721667526881724</v>
      </c>
      <c r="D189" s="17">
        <v>53.196280752688168</v>
      </c>
      <c r="E189" s="17">
        <v>57.587299892473119</v>
      </c>
      <c r="F189" s="17">
        <v>61.552336774193549</v>
      </c>
      <c r="G189" s="17">
        <v>62.522117849462362</v>
      </c>
      <c r="J189" s="17">
        <v>5.7237</v>
      </c>
      <c r="K189" s="18">
        <v>5.7088000000000001</v>
      </c>
    </row>
    <row r="190" spans="1:11" x14ac:dyDescent="0.2">
      <c r="A190" s="2">
        <f t="shared" si="2"/>
        <v>2032</v>
      </c>
      <c r="B190" s="16">
        <v>48245</v>
      </c>
      <c r="C190" s="17">
        <v>55.93112</v>
      </c>
      <c r="D190" s="17">
        <v>53.097746206896552</v>
      </c>
      <c r="E190" s="17">
        <v>55.686544827586211</v>
      </c>
      <c r="F190" s="17">
        <v>59.760822068965517</v>
      </c>
      <c r="G190" s="17">
        <v>61.128415517241379</v>
      </c>
      <c r="J190" s="17">
        <v>5.7686000000000002</v>
      </c>
      <c r="K190" s="18">
        <v>5.7535999999999996</v>
      </c>
    </row>
    <row r="191" spans="1:11" x14ac:dyDescent="0.2">
      <c r="A191" s="2">
        <f t="shared" si="2"/>
        <v>2032</v>
      </c>
      <c r="B191" s="16">
        <v>48274</v>
      </c>
      <c r="C191" s="17">
        <v>52.294064199192462</v>
      </c>
      <c r="D191" s="17">
        <v>48.456097240915206</v>
      </c>
      <c r="E191" s="17">
        <v>49.525951036339158</v>
      </c>
      <c r="F191" s="17">
        <v>53.914564589502021</v>
      </c>
      <c r="G191" s="17">
        <v>54.111316567967691</v>
      </c>
      <c r="J191" s="17">
        <v>5.5294999999999996</v>
      </c>
      <c r="K191" s="18">
        <v>5.5145</v>
      </c>
    </row>
    <row r="192" spans="1:11" x14ac:dyDescent="0.2">
      <c r="A192" s="2">
        <f t="shared" si="2"/>
        <v>2032</v>
      </c>
      <c r="B192" s="16">
        <v>48305</v>
      </c>
      <c r="C192" s="17">
        <v>48.736788000000004</v>
      </c>
      <c r="D192" s="17">
        <v>45.753976888888893</v>
      </c>
      <c r="E192" s="17">
        <v>45.893646222222216</v>
      </c>
      <c r="F192" s="17">
        <v>45.105509999999995</v>
      </c>
      <c r="G192" s="17">
        <v>47.707906000000001</v>
      </c>
      <c r="J192" s="17">
        <v>5.2605000000000004</v>
      </c>
      <c r="K192" s="18">
        <v>5.2007000000000003</v>
      </c>
    </row>
    <row r="193" spans="1:11" x14ac:dyDescent="0.2">
      <c r="A193" s="2">
        <f t="shared" si="2"/>
        <v>2032</v>
      </c>
      <c r="B193" s="16">
        <v>48335</v>
      </c>
      <c r="C193" s="17">
        <v>42.925329139784949</v>
      </c>
      <c r="D193" s="17">
        <v>44.170696559139792</v>
      </c>
      <c r="E193" s="17">
        <v>39.791870537634409</v>
      </c>
      <c r="F193" s="17">
        <v>43.634356236559142</v>
      </c>
      <c r="G193" s="17">
        <v>47.159489354838712</v>
      </c>
      <c r="J193" s="17">
        <v>4.9764999999999997</v>
      </c>
      <c r="K193" s="18">
        <v>4.9466000000000001</v>
      </c>
    </row>
    <row r="194" spans="1:11" x14ac:dyDescent="0.2">
      <c r="A194" s="2">
        <f t="shared" si="2"/>
        <v>2032</v>
      </c>
      <c r="B194" s="16">
        <v>48366</v>
      </c>
      <c r="C194" s="17">
        <v>50.129573333333333</v>
      </c>
      <c r="D194" s="17">
        <v>50.614042222222224</v>
      </c>
      <c r="E194" s="17">
        <v>46.978806000000006</v>
      </c>
      <c r="F194" s="17">
        <v>50.523091111111107</v>
      </c>
      <c r="G194" s="17">
        <v>54.18183066666667</v>
      </c>
      <c r="J194" s="17">
        <v>4.9764999999999997</v>
      </c>
      <c r="K194" s="18">
        <v>4.9466000000000001</v>
      </c>
    </row>
    <row r="195" spans="1:11" x14ac:dyDescent="0.2">
      <c r="A195" s="2">
        <f t="shared" si="2"/>
        <v>2032</v>
      </c>
      <c r="B195" s="16">
        <v>48396</v>
      </c>
      <c r="C195" s="17">
        <v>59.062621720430116</v>
      </c>
      <c r="D195" s="17">
        <v>57.539911182795699</v>
      </c>
      <c r="E195" s="17">
        <v>56.910084623655919</v>
      </c>
      <c r="F195" s="17">
        <v>59.079098387096778</v>
      </c>
      <c r="G195" s="17">
        <v>58.744927634408604</v>
      </c>
      <c r="J195" s="17">
        <v>5.0213999999999999</v>
      </c>
      <c r="K195" s="18">
        <v>4.9317000000000002</v>
      </c>
    </row>
    <row r="196" spans="1:11" x14ac:dyDescent="0.2">
      <c r="A196" s="2">
        <f t="shared" si="2"/>
        <v>2032</v>
      </c>
      <c r="B196" s="16">
        <v>48427</v>
      </c>
      <c r="C196" s="17">
        <v>57.522831827956985</v>
      </c>
      <c r="D196" s="17">
        <v>58.115879139784951</v>
      </c>
      <c r="E196" s="17">
        <v>58.209582150537642</v>
      </c>
      <c r="F196" s="17">
        <v>61.78472827956989</v>
      </c>
      <c r="G196" s="17">
        <v>61.722537634408603</v>
      </c>
      <c r="J196" s="17">
        <v>5.2156000000000002</v>
      </c>
      <c r="K196" s="18">
        <v>5.1707999999999998</v>
      </c>
    </row>
    <row r="197" spans="1:11" x14ac:dyDescent="0.2">
      <c r="A197" s="2">
        <f t="shared" si="2"/>
        <v>2032</v>
      </c>
      <c r="B197" s="16">
        <v>48458</v>
      </c>
      <c r="C197" s="17">
        <v>56.008651111111114</v>
      </c>
      <c r="D197" s="17">
        <v>55.61273555555556</v>
      </c>
      <c r="E197" s="17">
        <v>56.80869777777778</v>
      </c>
      <c r="F197" s="17">
        <v>61.123855555555558</v>
      </c>
      <c r="G197" s="17">
        <v>63.115490000000001</v>
      </c>
      <c r="J197" s="17">
        <v>5.2156000000000002</v>
      </c>
      <c r="K197" s="18">
        <v>5.1856999999999998</v>
      </c>
    </row>
    <row r="198" spans="1:11" x14ac:dyDescent="0.2">
      <c r="A198" s="2">
        <f t="shared" si="2"/>
        <v>2032</v>
      </c>
      <c r="B198" s="16">
        <v>48488</v>
      </c>
      <c r="C198" s="17">
        <v>52.567493655913978</v>
      </c>
      <c r="D198" s="17">
        <v>51.891461182795695</v>
      </c>
      <c r="E198" s="17">
        <v>54.624088172043017</v>
      </c>
      <c r="F198" s="17">
        <v>57.869333655913977</v>
      </c>
      <c r="G198" s="17">
        <v>58.754194301075266</v>
      </c>
      <c r="J198" s="17">
        <v>5.3052999999999999</v>
      </c>
      <c r="K198" s="18">
        <v>5.2754000000000003</v>
      </c>
    </row>
    <row r="199" spans="1:11" x14ac:dyDescent="0.2">
      <c r="A199" s="2">
        <f t="shared" si="2"/>
        <v>2032</v>
      </c>
      <c r="B199" s="16">
        <v>48519</v>
      </c>
      <c r="C199" s="17">
        <v>54.833318488210821</v>
      </c>
      <c r="D199" s="17">
        <v>52.103258529819698</v>
      </c>
      <c r="E199" s="17">
        <v>56.423158571428573</v>
      </c>
      <c r="F199" s="17">
        <v>60.509251969486826</v>
      </c>
      <c r="G199" s="17">
        <v>61.497357392510395</v>
      </c>
      <c r="J199" s="17">
        <v>5.4846000000000004</v>
      </c>
      <c r="K199" s="18">
        <v>5.4846000000000004</v>
      </c>
    </row>
    <row r="200" spans="1:11" x14ac:dyDescent="0.2">
      <c r="A200" s="2">
        <f t="shared" si="2"/>
        <v>2032</v>
      </c>
      <c r="B200" s="16">
        <v>48549</v>
      </c>
      <c r="C200" s="17">
        <v>56.978077956989253</v>
      </c>
      <c r="D200" s="17">
        <v>52.806116129032262</v>
      </c>
      <c r="E200" s="17">
        <v>57.878981075268811</v>
      </c>
      <c r="F200" s="17">
        <v>61.592726021505378</v>
      </c>
      <c r="G200" s="17">
        <v>61.607216881720426</v>
      </c>
      <c r="J200" s="17">
        <v>5.7237</v>
      </c>
      <c r="K200" s="18">
        <v>5.6939000000000002</v>
      </c>
    </row>
    <row r="201" spans="1:11" x14ac:dyDescent="0.2">
      <c r="A201" s="2">
        <f t="shared" si="2"/>
        <v>2033</v>
      </c>
      <c r="B201" s="16">
        <v>48580</v>
      </c>
      <c r="C201" s="17">
        <v>60.178965698924742</v>
      </c>
      <c r="D201" s="17">
        <v>54.148249569892471</v>
      </c>
      <c r="E201" s="17">
        <v>58.877510645161287</v>
      </c>
      <c r="F201" s="17">
        <v>62.679192688172044</v>
      </c>
      <c r="G201" s="17">
        <v>63.790564623655911</v>
      </c>
      <c r="J201" s="17">
        <v>5.8497000000000003</v>
      </c>
      <c r="K201" s="18">
        <v>5.8190999999999997</v>
      </c>
    </row>
    <row r="202" spans="1:11" x14ac:dyDescent="0.2">
      <c r="A202" s="2">
        <f t="shared" ref="A202:A265" si="3">YEAR(B202)</f>
        <v>2033</v>
      </c>
      <c r="B202" s="16">
        <v>48611</v>
      </c>
      <c r="C202" s="17">
        <v>57.354062857142857</v>
      </c>
      <c r="D202" s="17">
        <v>54.152232857142849</v>
      </c>
      <c r="E202" s="17">
        <v>56.893457142857145</v>
      </c>
      <c r="F202" s="17">
        <v>61.049349999999997</v>
      </c>
      <c r="G202" s="17">
        <v>62.707600000000006</v>
      </c>
      <c r="J202" s="17">
        <v>5.8802000000000003</v>
      </c>
      <c r="K202" s="18">
        <v>5.8497000000000003</v>
      </c>
    </row>
    <row r="203" spans="1:11" x14ac:dyDescent="0.2">
      <c r="A203" s="2">
        <f t="shared" si="3"/>
        <v>2033</v>
      </c>
      <c r="B203" s="16">
        <v>48639</v>
      </c>
      <c r="C203" s="17">
        <v>53.523567671601612</v>
      </c>
      <c r="D203" s="17">
        <v>49.367060444145359</v>
      </c>
      <c r="E203" s="17">
        <v>50.522146379542392</v>
      </c>
      <c r="F203" s="17">
        <v>55.066580820995966</v>
      </c>
      <c r="G203" s="17">
        <v>55.598756285329742</v>
      </c>
      <c r="J203" s="17">
        <v>5.6664000000000003</v>
      </c>
      <c r="K203" s="18">
        <v>5.6510999999999996</v>
      </c>
    </row>
    <row r="204" spans="1:11" x14ac:dyDescent="0.2">
      <c r="A204" s="2">
        <f t="shared" si="3"/>
        <v>2033</v>
      </c>
      <c r="B204" s="16">
        <v>48670</v>
      </c>
      <c r="C204" s="17">
        <v>49.818825999999994</v>
      </c>
      <c r="D204" s="17">
        <v>46.754173111111115</v>
      </c>
      <c r="E204" s="17">
        <v>46.877207111111112</v>
      </c>
      <c r="F204" s="17">
        <v>46.175953111111113</v>
      </c>
      <c r="G204" s="17">
        <v>48.873555333333336</v>
      </c>
      <c r="J204" s="17">
        <v>5.4066999999999998</v>
      </c>
      <c r="K204" s="18">
        <v>5.3151000000000002</v>
      </c>
    </row>
    <row r="205" spans="1:11" x14ac:dyDescent="0.2">
      <c r="A205" s="2">
        <f t="shared" si="3"/>
        <v>2033</v>
      </c>
      <c r="B205" s="16">
        <v>48700</v>
      </c>
      <c r="C205" s="17">
        <v>44.86968731182796</v>
      </c>
      <c r="D205" s="17">
        <v>46.164668279569895</v>
      </c>
      <c r="E205" s="17">
        <v>41.673950430107524</v>
      </c>
      <c r="F205" s="17">
        <v>45.705694516129022</v>
      </c>
      <c r="G205" s="17">
        <v>49.041581182795696</v>
      </c>
      <c r="J205" s="17">
        <v>5.1623999999999999</v>
      </c>
      <c r="K205" s="18">
        <v>5.0707000000000004</v>
      </c>
    </row>
    <row r="206" spans="1:11" x14ac:dyDescent="0.2">
      <c r="A206" s="2">
        <f t="shared" si="3"/>
        <v>2033</v>
      </c>
      <c r="B206" s="16">
        <v>48731</v>
      </c>
      <c r="C206" s="17">
        <v>51.969454000000006</v>
      </c>
      <c r="D206" s="17">
        <v>52.25028977777778</v>
      </c>
      <c r="E206" s="17">
        <v>48.731136444444445</v>
      </c>
      <c r="F206" s="17">
        <v>52.205720222222226</v>
      </c>
      <c r="G206" s="17">
        <v>56.039113333333333</v>
      </c>
      <c r="J206" s="17">
        <v>5.1623999999999999</v>
      </c>
      <c r="K206" s="18">
        <v>5.0707000000000004</v>
      </c>
    </row>
    <row r="207" spans="1:11" x14ac:dyDescent="0.2">
      <c r="A207" s="2">
        <f t="shared" si="3"/>
        <v>2033</v>
      </c>
      <c r="B207" s="16">
        <v>48761</v>
      </c>
      <c r="C207" s="17">
        <v>61.182413763440863</v>
      </c>
      <c r="D207" s="17">
        <v>59.253652473118272</v>
      </c>
      <c r="E207" s="17">
        <v>58.894143655913979</v>
      </c>
      <c r="F207" s="17">
        <v>60.803116236559134</v>
      </c>
      <c r="G207" s="17">
        <v>60.892046666666666</v>
      </c>
      <c r="J207" s="17">
        <v>5.2693000000000003</v>
      </c>
      <c r="K207" s="18">
        <v>5.1471</v>
      </c>
    </row>
    <row r="208" spans="1:11" x14ac:dyDescent="0.2">
      <c r="A208" s="2">
        <f t="shared" si="3"/>
        <v>2033</v>
      </c>
      <c r="B208" s="16">
        <v>48792</v>
      </c>
      <c r="C208" s="17">
        <v>60.33174677419354</v>
      </c>
      <c r="D208" s="17">
        <v>60.158997741935487</v>
      </c>
      <c r="E208" s="17">
        <v>60.236095806451608</v>
      </c>
      <c r="F208" s="17">
        <v>63.549340000000008</v>
      </c>
      <c r="G208" s="17">
        <v>63.984723548387095</v>
      </c>
      <c r="J208" s="17">
        <v>5.4526000000000003</v>
      </c>
      <c r="K208" s="18">
        <v>5.3761999999999999</v>
      </c>
    </row>
    <row r="209" spans="1:11" x14ac:dyDescent="0.2">
      <c r="A209" s="2">
        <f t="shared" si="3"/>
        <v>2033</v>
      </c>
      <c r="B209" s="16">
        <v>48823</v>
      </c>
      <c r="C209" s="17">
        <v>58.377606666666672</v>
      </c>
      <c r="D209" s="17">
        <v>57.12817444444444</v>
      </c>
      <c r="E209" s="17">
        <v>58.266216666666672</v>
      </c>
      <c r="F209" s="17">
        <v>62.575046666666665</v>
      </c>
      <c r="G209" s="17">
        <v>64.987512222222222</v>
      </c>
      <c r="J209" s="17">
        <v>5.4372999999999996</v>
      </c>
      <c r="K209" s="18">
        <v>5.3761999999999999</v>
      </c>
    </row>
    <row r="210" spans="1:11" ht="16.5" customHeight="1" x14ac:dyDescent="0.2">
      <c r="A210" s="2">
        <f t="shared" si="3"/>
        <v>2033</v>
      </c>
      <c r="B210" s="16">
        <v>48853</v>
      </c>
      <c r="C210" s="17">
        <v>54.323677741935491</v>
      </c>
      <c r="D210" s="17">
        <v>53.195519677419355</v>
      </c>
      <c r="E210" s="17">
        <v>55.983940107526891</v>
      </c>
      <c r="F210" s="17">
        <v>59.502614838709675</v>
      </c>
      <c r="G210" s="17">
        <v>60.733552258064513</v>
      </c>
      <c r="J210" s="17">
        <v>5.4984000000000002</v>
      </c>
      <c r="K210" s="18">
        <v>5.4984000000000002</v>
      </c>
    </row>
    <row r="211" spans="1:11" x14ac:dyDescent="0.2">
      <c r="A211" s="2">
        <f t="shared" si="3"/>
        <v>2033</v>
      </c>
      <c r="B211" s="16">
        <v>48884</v>
      </c>
      <c r="C211" s="17">
        <v>56.671565076282938</v>
      </c>
      <c r="D211" s="17">
        <v>53.90530294036062</v>
      </c>
      <c r="E211" s="17">
        <v>57.854783606102636</v>
      </c>
      <c r="F211" s="17">
        <v>62.085008959778087</v>
      </c>
      <c r="G211" s="17">
        <v>63.23119160887655</v>
      </c>
      <c r="J211" s="17">
        <v>5.6664000000000003</v>
      </c>
      <c r="K211" s="18">
        <v>5.7275</v>
      </c>
    </row>
    <row r="212" spans="1:11" x14ac:dyDescent="0.2">
      <c r="A212" s="2">
        <f t="shared" si="3"/>
        <v>2033</v>
      </c>
      <c r="B212" s="16">
        <v>48914</v>
      </c>
      <c r="C212" s="17">
        <v>59.386460215053759</v>
      </c>
      <c r="D212" s="17">
        <v>54.67010333333333</v>
      </c>
      <c r="E212" s="17">
        <v>60.1350135483871</v>
      </c>
      <c r="F212" s="17">
        <v>63.573023440860219</v>
      </c>
      <c r="G212" s="17">
        <v>63.859023225806453</v>
      </c>
      <c r="J212" s="17">
        <v>5.9413</v>
      </c>
      <c r="K212" s="18">
        <v>6.0788000000000002</v>
      </c>
    </row>
    <row r="213" spans="1:11" x14ac:dyDescent="0.2">
      <c r="A213" s="2">
        <f t="shared" si="3"/>
        <v>2034</v>
      </c>
      <c r="B213" s="16">
        <v>48945</v>
      </c>
      <c r="C213" s="17">
        <v>62.272543763440865</v>
      </c>
      <c r="D213" s="17">
        <v>55.743716021505371</v>
      </c>
      <c r="E213" s="17">
        <v>60.880667849462363</v>
      </c>
      <c r="F213" s="17">
        <v>64.596378924731184</v>
      </c>
      <c r="G213" s="17">
        <v>64.814447956989241</v>
      </c>
      <c r="J213" s="17">
        <v>6.0564</v>
      </c>
      <c r="K213" s="18">
        <v>6.2125000000000004</v>
      </c>
    </row>
    <row r="214" spans="1:11" x14ac:dyDescent="0.2">
      <c r="A214" s="2">
        <f t="shared" si="3"/>
        <v>2034</v>
      </c>
      <c r="B214" s="16">
        <v>48976</v>
      </c>
      <c r="C214" s="17">
        <v>58.670032857142857</v>
      </c>
      <c r="D214" s="17">
        <v>55.252669999999988</v>
      </c>
      <c r="E214" s="17">
        <v>58.375957142857146</v>
      </c>
      <c r="F214" s="17">
        <v>62.527768571428567</v>
      </c>
      <c r="G214" s="17">
        <v>63.483552857142854</v>
      </c>
      <c r="J214" s="17">
        <v>6.0876000000000001</v>
      </c>
      <c r="K214" s="18">
        <v>6.2281000000000004</v>
      </c>
    </row>
    <row r="215" spans="1:11" x14ac:dyDescent="0.2">
      <c r="A215" s="2">
        <f t="shared" si="3"/>
        <v>2034</v>
      </c>
      <c r="B215" s="16">
        <v>49004</v>
      </c>
      <c r="C215" s="17">
        <v>55.214556541049795</v>
      </c>
      <c r="D215" s="17">
        <v>50.706578802153437</v>
      </c>
      <c r="E215" s="17">
        <v>52.148611655450871</v>
      </c>
      <c r="F215" s="17">
        <v>56.767620363391657</v>
      </c>
      <c r="G215" s="17">
        <v>56.868682718707937</v>
      </c>
      <c r="J215" s="17">
        <v>5.8691000000000004</v>
      </c>
      <c r="K215" s="18">
        <v>5.8691000000000004</v>
      </c>
    </row>
    <row r="216" spans="1:11" x14ac:dyDescent="0.2">
      <c r="A216" s="2">
        <f t="shared" si="3"/>
        <v>2034</v>
      </c>
      <c r="B216" s="16">
        <v>49035</v>
      </c>
      <c r="C216" s="17">
        <v>51.931395555555554</v>
      </c>
      <c r="D216" s="17">
        <v>48.252008888888888</v>
      </c>
      <c r="E216" s="17">
        <v>48.852528888888898</v>
      </c>
      <c r="F216" s="17">
        <v>47.582207777777775</v>
      </c>
      <c r="G216" s="17">
        <v>49.755652222222224</v>
      </c>
      <c r="J216" s="17">
        <v>5.5880999999999998</v>
      </c>
      <c r="K216" s="18">
        <v>5.5101000000000004</v>
      </c>
    </row>
    <row r="217" spans="1:11" x14ac:dyDescent="0.2">
      <c r="A217" s="2">
        <f t="shared" si="3"/>
        <v>2034</v>
      </c>
      <c r="B217" s="16">
        <v>49065</v>
      </c>
      <c r="C217" s="17">
        <v>48.574919892473119</v>
      </c>
      <c r="D217" s="17">
        <v>48.17954720430108</v>
      </c>
      <c r="E217" s="17">
        <v>45.303785161290321</v>
      </c>
      <c r="F217" s="17">
        <v>48.491749892473116</v>
      </c>
      <c r="G217" s="17">
        <v>51.697895161290319</v>
      </c>
      <c r="J217" s="17">
        <v>5.4320000000000004</v>
      </c>
      <c r="K217" s="18">
        <v>5.3228</v>
      </c>
    </row>
    <row r="218" spans="1:11" x14ac:dyDescent="0.2">
      <c r="A218" s="2">
        <f t="shared" si="3"/>
        <v>2034</v>
      </c>
      <c r="B218" s="16">
        <v>49096</v>
      </c>
      <c r="C218" s="17">
        <v>54.021836</v>
      </c>
      <c r="D218" s="17">
        <v>53.979978888888887</v>
      </c>
      <c r="E218" s="17">
        <v>50.704763555555559</v>
      </c>
      <c r="F218" s="17">
        <v>53.858573333333339</v>
      </c>
      <c r="G218" s="17">
        <v>57.21342111111111</v>
      </c>
      <c r="J218" s="17">
        <v>5.3852000000000002</v>
      </c>
      <c r="K218" s="18">
        <v>5.2915999999999999</v>
      </c>
    </row>
    <row r="219" spans="1:11" x14ac:dyDescent="0.2">
      <c r="A219" s="2">
        <f t="shared" si="3"/>
        <v>2034</v>
      </c>
      <c r="B219" s="16">
        <v>49126</v>
      </c>
      <c r="C219" s="17">
        <v>63.019629139784939</v>
      </c>
      <c r="D219" s="17">
        <v>60.776650215053756</v>
      </c>
      <c r="E219" s="17">
        <v>60.481525806451614</v>
      </c>
      <c r="F219" s="17">
        <v>62.201698494623656</v>
      </c>
      <c r="G219" s="17">
        <v>61.789102580645164</v>
      </c>
      <c r="J219" s="17">
        <v>5.4476000000000004</v>
      </c>
      <c r="K219" s="18">
        <v>5.3071999999999999</v>
      </c>
    </row>
    <row r="220" spans="1:11" x14ac:dyDescent="0.2">
      <c r="A220" s="2">
        <f t="shared" si="3"/>
        <v>2034</v>
      </c>
      <c r="B220" s="16">
        <v>49157</v>
      </c>
      <c r="C220" s="17">
        <v>61.952450645161285</v>
      </c>
      <c r="D220" s="17">
        <v>61.482966774193557</v>
      </c>
      <c r="E220" s="17">
        <v>61.439752580645155</v>
      </c>
      <c r="F220" s="17">
        <v>65.109726774193547</v>
      </c>
      <c r="G220" s="17">
        <v>64.923775806451616</v>
      </c>
      <c r="J220" s="17">
        <v>5.6193</v>
      </c>
      <c r="K220" s="18">
        <v>5.5412999999999997</v>
      </c>
    </row>
    <row r="221" spans="1:11" x14ac:dyDescent="0.2">
      <c r="A221" s="2">
        <f t="shared" si="3"/>
        <v>2034</v>
      </c>
      <c r="B221" s="16">
        <v>49188</v>
      </c>
      <c r="C221" s="17">
        <v>58.235821111111107</v>
      </c>
      <c r="D221" s="17">
        <v>57.367907777777781</v>
      </c>
      <c r="E221" s="17">
        <v>58.744507777777777</v>
      </c>
      <c r="F221" s="17">
        <v>62.914385555555562</v>
      </c>
      <c r="G221" s="17">
        <v>64.520582222222231</v>
      </c>
      <c r="J221" s="17">
        <v>5.5101000000000004</v>
      </c>
      <c r="K221" s="18">
        <v>5.4633000000000003</v>
      </c>
    </row>
    <row r="222" spans="1:11" x14ac:dyDescent="0.2">
      <c r="A222" s="2">
        <f t="shared" si="3"/>
        <v>2034</v>
      </c>
      <c r="B222" s="16">
        <v>49218</v>
      </c>
      <c r="C222" s="17">
        <v>54.716443870967737</v>
      </c>
      <c r="D222" s="17">
        <v>52.682180000000002</v>
      </c>
      <c r="E222" s="17">
        <v>56.79462387096774</v>
      </c>
      <c r="F222" s="17">
        <v>59.883900537634418</v>
      </c>
      <c r="G222" s="17">
        <v>60.624020107526881</v>
      </c>
      <c r="J222" s="17">
        <v>5.5568999999999997</v>
      </c>
      <c r="K222" s="18">
        <v>5.5568999999999997</v>
      </c>
    </row>
    <row r="223" spans="1:11" x14ac:dyDescent="0.2">
      <c r="A223" s="2">
        <f t="shared" si="3"/>
        <v>2034</v>
      </c>
      <c r="B223" s="16">
        <v>49249</v>
      </c>
      <c r="C223" s="17">
        <v>57.215229500693482</v>
      </c>
      <c r="D223" s="17">
        <v>54.805906241331485</v>
      </c>
      <c r="E223" s="17">
        <v>58.695067170596396</v>
      </c>
      <c r="F223" s="17">
        <v>62.428315520110957</v>
      </c>
      <c r="G223" s="17">
        <v>63.304121622746173</v>
      </c>
      <c r="J223" s="17">
        <v>5.6505999999999998</v>
      </c>
      <c r="K223" s="18">
        <v>5.7598000000000003</v>
      </c>
    </row>
    <row r="224" spans="1:11" x14ac:dyDescent="0.2">
      <c r="A224" s="2">
        <f t="shared" si="3"/>
        <v>2034</v>
      </c>
      <c r="B224" s="16">
        <v>49279</v>
      </c>
      <c r="C224" s="17">
        <v>60.350086344086016</v>
      </c>
      <c r="D224" s="17">
        <v>55.370326236559144</v>
      </c>
      <c r="E224" s="17">
        <v>61.290191290322575</v>
      </c>
      <c r="F224" s="17">
        <v>64.406349247311823</v>
      </c>
      <c r="G224" s="17">
        <v>63.593383548387095</v>
      </c>
      <c r="J224" s="17">
        <v>5.9470999999999998</v>
      </c>
      <c r="K224" s="18">
        <v>6.1501000000000001</v>
      </c>
    </row>
    <row r="225" spans="1:11" x14ac:dyDescent="0.2">
      <c r="A225" s="2">
        <f t="shared" si="3"/>
        <v>2035</v>
      </c>
      <c r="B225" s="16">
        <v>49310</v>
      </c>
      <c r="C225" s="17">
        <v>63.080707526881717</v>
      </c>
      <c r="D225" s="17">
        <v>56.004063870967741</v>
      </c>
      <c r="E225" s="17">
        <v>61.220857204301076</v>
      </c>
      <c r="F225" s="17">
        <v>64.804819247311826</v>
      </c>
      <c r="G225" s="17">
        <v>65.706586559139794</v>
      </c>
      <c r="J225" s="17">
        <v>6.0780000000000003</v>
      </c>
      <c r="K225" s="18">
        <v>6.2854000000000001</v>
      </c>
    </row>
    <row r="226" spans="1:11" x14ac:dyDescent="0.2">
      <c r="A226" s="2">
        <f t="shared" si="3"/>
        <v>2035</v>
      </c>
      <c r="B226" s="16">
        <v>49341</v>
      </c>
      <c r="C226" s="17">
        <v>59.750787142857142</v>
      </c>
      <c r="D226" s="17">
        <v>55.749765714285708</v>
      </c>
      <c r="E226" s="17">
        <v>59.219267142857149</v>
      </c>
      <c r="F226" s="17">
        <v>63.181629999999991</v>
      </c>
      <c r="G226" s="17">
        <v>64.872392857142856</v>
      </c>
      <c r="J226" s="17">
        <v>6.1098999999999997</v>
      </c>
      <c r="K226" s="18">
        <v>6.3013000000000003</v>
      </c>
    </row>
    <row r="227" spans="1:11" x14ac:dyDescent="0.2">
      <c r="A227" s="2">
        <f t="shared" si="3"/>
        <v>2035</v>
      </c>
      <c r="B227" s="16">
        <v>49369</v>
      </c>
      <c r="C227" s="17">
        <v>56.368202826379544</v>
      </c>
      <c r="D227" s="17">
        <v>51.363182664872141</v>
      </c>
      <c r="E227" s="17">
        <v>53.25063830417227</v>
      </c>
      <c r="F227" s="17">
        <v>57.446002893674297</v>
      </c>
      <c r="G227" s="17">
        <v>58.03545462987887</v>
      </c>
      <c r="J227" s="17">
        <v>5.9184999999999999</v>
      </c>
      <c r="K227" s="18">
        <v>5.9663000000000004</v>
      </c>
    </row>
    <row r="228" spans="1:11" x14ac:dyDescent="0.2">
      <c r="A228" s="2">
        <f t="shared" si="3"/>
        <v>2035</v>
      </c>
      <c r="B228" s="16">
        <v>49400</v>
      </c>
      <c r="C228" s="17">
        <v>52.710423333333331</v>
      </c>
      <c r="D228" s="17">
        <v>48.635802222222225</v>
      </c>
      <c r="E228" s="17">
        <v>49.575900000000004</v>
      </c>
      <c r="F228" s="17">
        <v>48.056035555555553</v>
      </c>
      <c r="G228" s="17">
        <v>50.232652222222221</v>
      </c>
      <c r="J228" s="17">
        <v>5.6951000000000001</v>
      </c>
      <c r="K228" s="18">
        <v>5.6791999999999998</v>
      </c>
    </row>
    <row r="229" spans="1:11" x14ac:dyDescent="0.2">
      <c r="A229" s="2">
        <f t="shared" si="3"/>
        <v>2035</v>
      </c>
      <c r="B229" s="16">
        <v>49430</v>
      </c>
      <c r="C229" s="17">
        <v>48.381431720430108</v>
      </c>
      <c r="D229" s="17">
        <v>49.30790774193548</v>
      </c>
      <c r="E229" s="17">
        <v>45.036530645161292</v>
      </c>
      <c r="F229" s="17">
        <v>49.240752365591398</v>
      </c>
      <c r="G229" s="17">
        <v>52.035821075268814</v>
      </c>
      <c r="J229" s="17">
        <v>5.6631999999999998</v>
      </c>
      <c r="K229" s="18">
        <v>5.5834000000000001</v>
      </c>
    </row>
    <row r="230" spans="1:11" x14ac:dyDescent="0.2">
      <c r="A230" s="2">
        <f t="shared" si="3"/>
        <v>2035</v>
      </c>
      <c r="B230" s="16">
        <v>49461</v>
      </c>
      <c r="C230" s="17">
        <v>53.723602444444445</v>
      </c>
      <c r="D230" s="17">
        <v>54.11396355555555</v>
      </c>
      <c r="E230" s="17">
        <v>50.309405333333331</v>
      </c>
      <c r="F230" s="17">
        <v>53.562442666666662</v>
      </c>
      <c r="G230" s="17">
        <v>56.937449555555553</v>
      </c>
      <c r="J230" s="17">
        <v>5.5674999999999999</v>
      </c>
      <c r="K230" s="18">
        <v>5.4877000000000002</v>
      </c>
    </row>
    <row r="231" spans="1:11" x14ac:dyDescent="0.2">
      <c r="A231" s="2">
        <f t="shared" si="3"/>
        <v>2035</v>
      </c>
      <c r="B231" s="16">
        <v>49491</v>
      </c>
      <c r="C231" s="17">
        <v>64.968415268817211</v>
      </c>
      <c r="D231" s="17">
        <v>62.432111935483881</v>
      </c>
      <c r="E231" s="17">
        <v>62.104927741935491</v>
      </c>
      <c r="F231" s="17">
        <v>63.861306129032251</v>
      </c>
      <c r="G231" s="17">
        <v>63.753612795698928</v>
      </c>
      <c r="J231" s="17">
        <v>5.6791999999999998</v>
      </c>
      <c r="K231" s="18">
        <v>5.5834000000000001</v>
      </c>
    </row>
    <row r="232" spans="1:11" x14ac:dyDescent="0.2">
      <c r="A232" s="2">
        <f t="shared" si="3"/>
        <v>2035</v>
      </c>
      <c r="B232" s="16">
        <v>49522</v>
      </c>
      <c r="C232" s="17">
        <v>64.065015483870965</v>
      </c>
      <c r="D232" s="17">
        <v>63.054144838709682</v>
      </c>
      <c r="E232" s="17">
        <v>63.249635483870961</v>
      </c>
      <c r="F232" s="17">
        <v>66.763477419354842</v>
      </c>
      <c r="G232" s="17">
        <v>67.516644838709681</v>
      </c>
      <c r="J232" s="17">
        <v>5.8068</v>
      </c>
      <c r="K232" s="18">
        <v>5.7430000000000003</v>
      </c>
    </row>
    <row r="233" spans="1:11" x14ac:dyDescent="0.2">
      <c r="A233" s="2">
        <f t="shared" si="3"/>
        <v>2035</v>
      </c>
      <c r="B233" s="16">
        <v>49553</v>
      </c>
      <c r="C233" s="17">
        <v>61.507011999999996</v>
      </c>
      <c r="D233" s="17">
        <v>59.930805999999997</v>
      </c>
      <c r="E233" s="17">
        <v>61.113159999999993</v>
      </c>
      <c r="F233" s="17">
        <v>66.241183333333325</v>
      </c>
      <c r="G233" s="17">
        <v>68.463955999999996</v>
      </c>
      <c r="J233" s="17">
        <v>5.7270000000000003</v>
      </c>
      <c r="K233" s="18">
        <v>5.6791999999999998</v>
      </c>
    </row>
    <row r="234" spans="1:11" x14ac:dyDescent="0.2">
      <c r="A234" s="2">
        <f t="shared" si="3"/>
        <v>2035</v>
      </c>
      <c r="B234" s="16">
        <v>49583</v>
      </c>
      <c r="C234" s="17">
        <v>57.178600967741936</v>
      </c>
      <c r="D234" s="17">
        <v>55.237912258064519</v>
      </c>
      <c r="E234" s="17">
        <v>58.458907419354837</v>
      </c>
      <c r="F234" s="17">
        <v>61.899846774193541</v>
      </c>
      <c r="G234" s="17">
        <v>63.532391290322572</v>
      </c>
      <c r="J234" s="17">
        <v>5.7430000000000003</v>
      </c>
      <c r="K234" s="18">
        <v>5.7430000000000003</v>
      </c>
    </row>
    <row r="235" spans="1:11" x14ac:dyDescent="0.2">
      <c r="A235" s="2">
        <f t="shared" si="3"/>
        <v>2035</v>
      </c>
      <c r="B235" s="16">
        <v>49614</v>
      </c>
      <c r="C235" s="17">
        <v>58.654947669902917</v>
      </c>
      <c r="D235" s="17">
        <v>54.641065561719842</v>
      </c>
      <c r="E235" s="17">
        <v>59.014291206657418</v>
      </c>
      <c r="F235" s="17">
        <v>63.479925672676842</v>
      </c>
      <c r="G235" s="17">
        <v>65.006040069348117</v>
      </c>
      <c r="J235" s="17">
        <v>5.8387000000000002</v>
      </c>
      <c r="K235" s="18">
        <v>6.0141999999999998</v>
      </c>
    </row>
    <row r="236" spans="1:11" x14ac:dyDescent="0.2">
      <c r="A236" s="2">
        <f t="shared" si="3"/>
        <v>2035</v>
      </c>
      <c r="B236" s="16">
        <v>49644</v>
      </c>
      <c r="C236" s="17">
        <v>62.396012150537629</v>
      </c>
      <c r="D236" s="17">
        <v>56.422535483870973</v>
      </c>
      <c r="E236" s="17">
        <v>62.38443612903226</v>
      </c>
      <c r="F236" s="17">
        <v>65.974431827956991</v>
      </c>
      <c r="G236" s="17">
        <v>65.657888709677422</v>
      </c>
      <c r="J236" s="17">
        <v>6.1098999999999997</v>
      </c>
      <c r="K236" s="18">
        <v>6.3013000000000003</v>
      </c>
    </row>
    <row r="237" spans="1:11" x14ac:dyDescent="0.2">
      <c r="A237" s="2">
        <f t="shared" si="3"/>
        <v>2036</v>
      </c>
      <c r="B237" s="16">
        <v>49675</v>
      </c>
      <c r="C237" s="17">
        <v>65.771338709677408</v>
      </c>
      <c r="D237" s="17">
        <v>58.542160322580649</v>
      </c>
      <c r="E237" s="17">
        <v>63.818884193548385</v>
      </c>
      <c r="F237" s="17">
        <v>67.751169032258048</v>
      </c>
      <c r="G237" s="17">
        <v>69.059823118279567</v>
      </c>
      <c r="J237" s="17">
        <v>6.3583999999999996</v>
      </c>
      <c r="K237" s="18">
        <v>6.6029999999999998</v>
      </c>
    </row>
    <row r="238" spans="1:11" x14ac:dyDescent="0.2">
      <c r="A238" s="2">
        <f t="shared" si="3"/>
        <v>2036</v>
      </c>
      <c r="B238" s="16">
        <v>49706</v>
      </c>
      <c r="C238" s="17">
        <v>61.678388390804592</v>
      </c>
      <c r="D238" s="17">
        <v>57.209594482758618</v>
      </c>
      <c r="E238" s="17">
        <v>60.833890459770117</v>
      </c>
      <c r="F238" s="17">
        <v>65.026581264367806</v>
      </c>
      <c r="G238" s="17">
        <v>66.486984942528736</v>
      </c>
      <c r="J238" s="17">
        <v>6.3258000000000001</v>
      </c>
      <c r="K238" s="18">
        <v>6.4562999999999997</v>
      </c>
    </row>
    <row r="239" spans="1:11" x14ac:dyDescent="0.2">
      <c r="A239" s="2">
        <f t="shared" si="3"/>
        <v>2036</v>
      </c>
      <c r="B239" s="16">
        <v>49735</v>
      </c>
      <c r="C239" s="17">
        <v>58.343712139973086</v>
      </c>
      <c r="D239" s="17">
        <v>52.926274333781961</v>
      </c>
      <c r="E239" s="17">
        <v>55.088889528936747</v>
      </c>
      <c r="F239" s="17">
        <v>59.324068802153434</v>
      </c>
      <c r="G239" s="17">
        <v>60.12558965006729</v>
      </c>
      <c r="J239" s="17">
        <v>6.1464999999999996</v>
      </c>
      <c r="K239" s="18">
        <v>6.2117000000000004</v>
      </c>
    </row>
    <row r="240" spans="1:11" x14ac:dyDescent="0.2">
      <c r="A240" s="2">
        <f t="shared" si="3"/>
        <v>2036</v>
      </c>
      <c r="B240" s="16">
        <v>49766</v>
      </c>
      <c r="C240" s="17">
        <v>54.457053111111115</v>
      </c>
      <c r="D240" s="17">
        <v>50.221604444444445</v>
      </c>
      <c r="E240" s="17">
        <v>51.306030222222219</v>
      </c>
      <c r="F240" s="17">
        <v>49.956342666666664</v>
      </c>
      <c r="G240" s="17">
        <v>52.167880666666662</v>
      </c>
      <c r="J240" s="17">
        <v>5.9181999999999997</v>
      </c>
      <c r="K240" s="18">
        <v>5.8529999999999998</v>
      </c>
    </row>
    <row r="241" spans="1:11" x14ac:dyDescent="0.2">
      <c r="A241" s="2">
        <f t="shared" si="3"/>
        <v>2036</v>
      </c>
      <c r="B241" s="16">
        <v>49796</v>
      </c>
      <c r="C241" s="17">
        <v>50.331261720430106</v>
      </c>
      <c r="D241" s="17">
        <v>51.151819032258068</v>
      </c>
      <c r="E241" s="17">
        <v>46.890389892473117</v>
      </c>
      <c r="F241" s="17">
        <v>51.167812473118275</v>
      </c>
      <c r="G241" s="17">
        <v>54.092885483870965</v>
      </c>
      <c r="J241" s="17">
        <v>5.8856000000000002</v>
      </c>
      <c r="K241" s="18">
        <v>5.8041</v>
      </c>
    </row>
    <row r="242" spans="1:11" x14ac:dyDescent="0.2">
      <c r="A242" s="2">
        <f t="shared" si="3"/>
        <v>2036</v>
      </c>
      <c r="B242" s="16">
        <v>49827</v>
      </c>
      <c r="C242" s="17">
        <v>56.465417777777773</v>
      </c>
      <c r="D242" s="17">
        <v>56.627546666666667</v>
      </c>
      <c r="E242" s="17">
        <v>52.967263333333335</v>
      </c>
      <c r="F242" s="17">
        <v>56.157771111111117</v>
      </c>
      <c r="G242" s="17">
        <v>59.508533333333332</v>
      </c>
      <c r="J242" s="17">
        <v>5.7552000000000003</v>
      </c>
      <c r="K242" s="18">
        <v>5.6737000000000002</v>
      </c>
    </row>
    <row r="243" spans="1:11" x14ac:dyDescent="0.2">
      <c r="A243" s="2">
        <f t="shared" si="3"/>
        <v>2036</v>
      </c>
      <c r="B243" s="16">
        <v>49857</v>
      </c>
      <c r="C243" s="17">
        <v>66.938724301075268</v>
      </c>
      <c r="D243" s="17">
        <v>64.41367236559141</v>
      </c>
      <c r="E243" s="17">
        <v>64.045586774193552</v>
      </c>
      <c r="F243" s="17">
        <v>65.956172688172046</v>
      </c>
      <c r="G243" s="17">
        <v>65.769752150537641</v>
      </c>
      <c r="J243" s="17">
        <v>5.8529999999999998</v>
      </c>
      <c r="K243" s="18">
        <v>5.7389000000000001</v>
      </c>
    </row>
    <row r="244" spans="1:11" x14ac:dyDescent="0.2">
      <c r="A244" s="2">
        <f t="shared" si="3"/>
        <v>2036</v>
      </c>
      <c r="B244" s="16">
        <v>49888</v>
      </c>
      <c r="C244" s="17">
        <v>65.908041505376346</v>
      </c>
      <c r="D244" s="17">
        <v>65.025229569892474</v>
      </c>
      <c r="E244" s="17">
        <v>64.888909677419363</v>
      </c>
      <c r="F244" s="17">
        <v>68.742064731182793</v>
      </c>
      <c r="G244" s="17">
        <v>69.288094516129036</v>
      </c>
      <c r="J244" s="17">
        <v>6.0650000000000004</v>
      </c>
      <c r="K244" s="18">
        <v>5.9833999999999996</v>
      </c>
    </row>
    <row r="245" spans="1:11" x14ac:dyDescent="0.2">
      <c r="A245" s="2">
        <f t="shared" si="3"/>
        <v>2036</v>
      </c>
      <c r="B245" s="16">
        <v>49919</v>
      </c>
      <c r="C245" s="17">
        <v>63.396350000000005</v>
      </c>
      <c r="D245" s="17">
        <v>61.963361111111112</v>
      </c>
      <c r="E245" s="17">
        <v>63.22524555555556</v>
      </c>
      <c r="F245" s="17">
        <v>68.549979999999991</v>
      </c>
      <c r="G245" s="17">
        <v>70.761288888888885</v>
      </c>
      <c r="J245" s="17">
        <v>5.9344999999999999</v>
      </c>
      <c r="K245" s="18">
        <v>5.9019000000000004</v>
      </c>
    </row>
    <row r="246" spans="1:11" x14ac:dyDescent="0.2">
      <c r="A246" s="2">
        <f t="shared" si="3"/>
        <v>2036</v>
      </c>
      <c r="B246" s="16">
        <v>49949</v>
      </c>
      <c r="C246" s="17">
        <v>59.31384483870967</v>
      </c>
      <c r="D246" s="17">
        <v>56.514079032258067</v>
      </c>
      <c r="E246" s="17">
        <v>60.082424838709677</v>
      </c>
      <c r="F246" s="17">
        <v>63.745255483870963</v>
      </c>
      <c r="G246" s="17">
        <v>65.892077096774187</v>
      </c>
      <c r="J246" s="17">
        <v>5.9671000000000003</v>
      </c>
      <c r="K246" s="18">
        <v>5.9996999999999998</v>
      </c>
    </row>
    <row r="247" spans="1:11" x14ac:dyDescent="0.2">
      <c r="A247" s="2">
        <f t="shared" si="3"/>
        <v>2036</v>
      </c>
      <c r="B247" s="16">
        <v>49980</v>
      </c>
      <c r="C247" s="17">
        <v>61.243544798890426</v>
      </c>
      <c r="D247" s="17">
        <v>56.519963495145625</v>
      </c>
      <c r="E247" s="17">
        <v>60.948697128987511</v>
      </c>
      <c r="F247" s="17">
        <v>65.740339153952846</v>
      </c>
      <c r="G247" s="17">
        <v>67.225531511789185</v>
      </c>
      <c r="J247" s="17">
        <v>6.0650000000000004</v>
      </c>
      <c r="K247" s="18">
        <v>6.2443</v>
      </c>
    </row>
    <row r="248" spans="1:11" x14ac:dyDescent="0.2">
      <c r="A248" s="2">
        <f t="shared" si="3"/>
        <v>2036</v>
      </c>
      <c r="B248" s="16">
        <v>50010</v>
      </c>
      <c r="C248" s="17">
        <v>64.481072043010755</v>
      </c>
      <c r="D248" s="17">
        <v>58.140947419354838</v>
      </c>
      <c r="E248" s="17">
        <v>64.834246021505379</v>
      </c>
      <c r="F248" s="17">
        <v>68.013297096774181</v>
      </c>
      <c r="G248" s="17">
        <v>67.854988817204287</v>
      </c>
      <c r="J248" s="17">
        <v>6.3258000000000001</v>
      </c>
      <c r="K248" s="18">
        <v>6.5377999999999998</v>
      </c>
    </row>
    <row r="249" spans="1:11" x14ac:dyDescent="0.2">
      <c r="A249" s="2">
        <f t="shared" si="3"/>
        <v>2037</v>
      </c>
      <c r="B249" s="16">
        <v>50041</v>
      </c>
      <c r="C249" s="17">
        <v>67.077039247311831</v>
      </c>
      <c r="D249" s="17">
        <v>59.999969247311824</v>
      </c>
      <c r="E249" s="17">
        <v>65.716759892473121</v>
      </c>
      <c r="F249" s="17">
        <v>69.774442365591398</v>
      </c>
      <c r="G249" s="17">
        <v>71.118889999999993</v>
      </c>
      <c r="J249" s="17">
        <v>6.4817</v>
      </c>
      <c r="K249" s="18">
        <v>6.7648999999999999</v>
      </c>
    </row>
    <row r="250" spans="1:11" x14ac:dyDescent="0.2">
      <c r="A250" s="2">
        <f t="shared" si="3"/>
        <v>2037</v>
      </c>
      <c r="B250" s="16">
        <v>50072</v>
      </c>
      <c r="C250" s="17">
        <v>63.747092857142853</v>
      </c>
      <c r="D250" s="17">
        <v>58.825835714285709</v>
      </c>
      <c r="E250" s="17">
        <v>63.21574714285714</v>
      </c>
      <c r="F250" s="17">
        <v>67.158308571428563</v>
      </c>
      <c r="G250" s="17">
        <v>69.253362857142861</v>
      </c>
      <c r="J250" s="17">
        <v>6.4482999999999997</v>
      </c>
      <c r="K250" s="18">
        <v>6.7483000000000004</v>
      </c>
    </row>
    <row r="251" spans="1:11" x14ac:dyDescent="0.2">
      <c r="A251" s="2">
        <f t="shared" si="3"/>
        <v>2037</v>
      </c>
      <c r="B251" s="16">
        <v>50100</v>
      </c>
      <c r="C251" s="17">
        <v>60.223620794078066</v>
      </c>
      <c r="D251" s="17">
        <v>54.157985841184384</v>
      </c>
      <c r="E251" s="17">
        <v>56.857771534320321</v>
      </c>
      <c r="F251" s="17">
        <v>60.732603283983849</v>
      </c>
      <c r="G251" s="17">
        <v>61.097958990578746</v>
      </c>
      <c r="J251" s="17">
        <v>6.2816999999999998</v>
      </c>
      <c r="K251" s="18">
        <v>6.3483999999999998</v>
      </c>
    </row>
    <row r="252" spans="1:11" x14ac:dyDescent="0.2">
      <c r="A252" s="2">
        <f t="shared" si="3"/>
        <v>2037</v>
      </c>
      <c r="B252" s="16">
        <v>50131</v>
      </c>
      <c r="C252" s="17">
        <v>57.206530888888892</v>
      </c>
      <c r="D252" s="17">
        <v>52.40704244444445</v>
      </c>
      <c r="E252" s="17">
        <v>53.887335999999998</v>
      </c>
      <c r="F252" s="17">
        <v>52.061078888888886</v>
      </c>
      <c r="G252" s="17">
        <v>54.067362666666668</v>
      </c>
      <c r="J252" s="17">
        <v>6.0651000000000002</v>
      </c>
      <c r="K252" s="18">
        <v>6.0151000000000003</v>
      </c>
    </row>
    <row r="253" spans="1:11" x14ac:dyDescent="0.2">
      <c r="A253" s="2">
        <f t="shared" si="3"/>
        <v>2037</v>
      </c>
      <c r="B253" s="16">
        <v>50161</v>
      </c>
      <c r="C253" s="17">
        <v>54.524686774193547</v>
      </c>
      <c r="D253" s="17">
        <v>52.568133440860215</v>
      </c>
      <c r="E253" s="17">
        <v>51.000588817204303</v>
      </c>
      <c r="F253" s="17">
        <v>53.082330322580646</v>
      </c>
      <c r="G253" s="17">
        <v>56.49858172043011</v>
      </c>
      <c r="J253" s="17">
        <v>6.0484</v>
      </c>
      <c r="K253" s="18">
        <v>5.9485000000000001</v>
      </c>
    </row>
    <row r="254" spans="1:11" x14ac:dyDescent="0.2">
      <c r="A254" s="2">
        <f t="shared" si="3"/>
        <v>2037</v>
      </c>
      <c r="B254" s="16">
        <v>50192</v>
      </c>
      <c r="C254" s="17">
        <v>60.241179555555561</v>
      </c>
      <c r="D254" s="17">
        <v>58.859612666666663</v>
      </c>
      <c r="E254" s="17">
        <v>56.671554444444446</v>
      </c>
      <c r="F254" s="17">
        <v>58.699783777777775</v>
      </c>
      <c r="G254" s="17">
        <v>62.193688666666667</v>
      </c>
      <c r="J254" s="17">
        <v>5.9485000000000001</v>
      </c>
      <c r="K254" s="18">
        <v>5.8318000000000003</v>
      </c>
    </row>
    <row r="255" spans="1:11" x14ac:dyDescent="0.2">
      <c r="A255" s="2">
        <f t="shared" si="3"/>
        <v>2037</v>
      </c>
      <c r="B255" s="16">
        <v>50222</v>
      </c>
      <c r="C255" s="17">
        <v>69.399317849462363</v>
      </c>
      <c r="D255" s="17">
        <v>66.453545161290322</v>
      </c>
      <c r="E255" s="17">
        <v>66.16528720430108</v>
      </c>
      <c r="F255" s="17">
        <v>68.128771827956982</v>
      </c>
      <c r="G255" s="17">
        <v>68.091807526881723</v>
      </c>
      <c r="J255" s="17">
        <v>6.0317999999999996</v>
      </c>
      <c r="K255" s="18">
        <v>5.8985000000000003</v>
      </c>
    </row>
    <row r="256" spans="1:11" x14ac:dyDescent="0.2">
      <c r="A256" s="2">
        <f t="shared" si="3"/>
        <v>2037</v>
      </c>
      <c r="B256" s="16">
        <v>50253</v>
      </c>
      <c r="C256" s="17">
        <v>68.19390913978495</v>
      </c>
      <c r="D256" s="17">
        <v>66.637460322580651</v>
      </c>
      <c r="E256" s="17">
        <v>66.440543333333338</v>
      </c>
      <c r="F256" s="17">
        <v>70.575940967741943</v>
      </c>
      <c r="G256" s="17">
        <v>71.164378387096775</v>
      </c>
      <c r="J256" s="17">
        <v>6.2317</v>
      </c>
      <c r="K256" s="18">
        <v>6.1650999999999998</v>
      </c>
    </row>
    <row r="257" spans="1:11" x14ac:dyDescent="0.2">
      <c r="A257" s="2">
        <f t="shared" si="3"/>
        <v>2037</v>
      </c>
      <c r="B257" s="16">
        <v>50284</v>
      </c>
      <c r="C257" s="17">
        <v>65.734442222222228</v>
      </c>
      <c r="D257" s="17">
        <v>63.555363333333332</v>
      </c>
      <c r="E257" s="17">
        <v>65.005377777777781</v>
      </c>
      <c r="F257" s="17">
        <v>70.504969999999986</v>
      </c>
      <c r="G257" s="17">
        <v>72.901652222222211</v>
      </c>
      <c r="J257" s="17">
        <v>6.0651000000000002</v>
      </c>
      <c r="K257" s="18">
        <v>6.0651000000000002</v>
      </c>
    </row>
    <row r="258" spans="1:11" x14ac:dyDescent="0.2">
      <c r="A258" s="2">
        <f t="shared" si="3"/>
        <v>2037</v>
      </c>
      <c r="B258" s="16">
        <v>50314</v>
      </c>
      <c r="C258" s="17">
        <v>61.231234193548389</v>
      </c>
      <c r="D258" s="17">
        <v>57.046824516129035</v>
      </c>
      <c r="E258" s="17">
        <v>61.148171935483866</v>
      </c>
      <c r="F258" s="17">
        <v>64.91375129032258</v>
      </c>
      <c r="G258" s="17">
        <v>67.133783870967747</v>
      </c>
      <c r="J258" s="17">
        <v>6.0983999999999998</v>
      </c>
      <c r="K258" s="18">
        <v>6.1151</v>
      </c>
    </row>
    <row r="259" spans="1:11" x14ac:dyDescent="0.2">
      <c r="A259" s="2">
        <f t="shared" si="3"/>
        <v>2037</v>
      </c>
      <c r="B259" s="16">
        <v>50345</v>
      </c>
      <c r="C259" s="17">
        <v>63.134445104022191</v>
      </c>
      <c r="D259" s="17">
        <v>58.415544576976423</v>
      </c>
      <c r="E259" s="17">
        <v>63.126122940360609</v>
      </c>
      <c r="F259" s="17">
        <v>67.402974701803046</v>
      </c>
      <c r="G259" s="17">
        <v>69.032349986130384</v>
      </c>
      <c r="J259" s="17">
        <v>6.1984000000000004</v>
      </c>
      <c r="K259" s="18">
        <v>6.4482999999999997</v>
      </c>
    </row>
    <row r="260" spans="1:11" x14ac:dyDescent="0.2">
      <c r="A260" s="2">
        <f t="shared" si="3"/>
        <v>2037</v>
      </c>
      <c r="B260" s="16">
        <v>50375</v>
      </c>
      <c r="C260" s="17">
        <v>67.391507741935484</v>
      </c>
      <c r="D260" s="17">
        <v>59.570590645161289</v>
      </c>
      <c r="E260" s="17">
        <v>66.994475053763438</v>
      </c>
      <c r="F260" s="17">
        <v>69.462802580645146</v>
      </c>
      <c r="G260" s="17">
        <v>69.813939247311836</v>
      </c>
      <c r="J260" s="17">
        <v>6.4983000000000004</v>
      </c>
      <c r="K260" s="18">
        <v>6.7981999999999996</v>
      </c>
    </row>
    <row r="261" spans="1:11" x14ac:dyDescent="0.2">
      <c r="A261" s="2">
        <f t="shared" si="3"/>
        <v>2038</v>
      </c>
      <c r="B261" s="16">
        <v>50406</v>
      </c>
      <c r="C261" s="17">
        <v>69.536880107526883</v>
      </c>
      <c r="D261" s="17">
        <v>62.102563870967749</v>
      </c>
      <c r="E261" s="17">
        <v>67.577518494623646</v>
      </c>
      <c r="F261" s="17">
        <v>71.86707225806451</v>
      </c>
      <c r="G261" s="17">
        <v>73.105691505376342</v>
      </c>
      <c r="J261" s="17">
        <v>6.7605000000000004</v>
      </c>
      <c r="K261" s="18">
        <v>7.1181000000000001</v>
      </c>
    </row>
    <row r="262" spans="1:11" x14ac:dyDescent="0.2">
      <c r="A262" s="2">
        <f t="shared" si="3"/>
        <v>2038</v>
      </c>
      <c r="B262" s="16">
        <v>50437</v>
      </c>
      <c r="C262" s="17">
        <v>65.868625714285713</v>
      </c>
      <c r="D262" s="17">
        <v>60.43841285714285</v>
      </c>
      <c r="E262" s="17">
        <v>64.870497142857147</v>
      </c>
      <c r="F262" s="17">
        <v>68.968097142857147</v>
      </c>
      <c r="G262" s="17">
        <v>70.967238571428581</v>
      </c>
      <c r="J262" s="17">
        <v>6.7435</v>
      </c>
      <c r="K262" s="18">
        <v>7.1351000000000004</v>
      </c>
    </row>
    <row r="263" spans="1:11" x14ac:dyDescent="0.2">
      <c r="A263" s="2">
        <f t="shared" si="3"/>
        <v>2038</v>
      </c>
      <c r="B263" s="16">
        <v>50465</v>
      </c>
      <c r="C263" s="17">
        <v>62.774779542395684</v>
      </c>
      <c r="D263" s="17">
        <v>56.423786594885598</v>
      </c>
      <c r="E263" s="17">
        <v>59.177577537012105</v>
      </c>
      <c r="F263" s="17">
        <v>63.554490605652759</v>
      </c>
      <c r="G263" s="17">
        <v>64.233248008075364</v>
      </c>
      <c r="J263" s="17">
        <v>6.5731999999999999</v>
      </c>
      <c r="K263" s="18">
        <v>6.6413000000000002</v>
      </c>
    </row>
    <row r="264" spans="1:11" x14ac:dyDescent="0.2">
      <c r="A264" s="2">
        <f t="shared" si="3"/>
        <v>2038</v>
      </c>
      <c r="B264" s="16">
        <v>50496</v>
      </c>
      <c r="C264" s="17">
        <v>58.701949555555558</v>
      </c>
      <c r="D264" s="17">
        <v>54.063723111111116</v>
      </c>
      <c r="E264" s="17">
        <v>55.19976466666666</v>
      </c>
      <c r="F264" s="17">
        <v>53.759966444444444</v>
      </c>
      <c r="G264" s="17">
        <v>56.277771555555553</v>
      </c>
      <c r="J264" s="17">
        <v>6.3348000000000004</v>
      </c>
      <c r="K264" s="18">
        <v>6.3348000000000004</v>
      </c>
    </row>
    <row r="265" spans="1:11" x14ac:dyDescent="0.2">
      <c r="A265" s="2">
        <f t="shared" si="3"/>
        <v>2038</v>
      </c>
      <c r="B265" s="16">
        <v>50526</v>
      </c>
      <c r="C265" s="17">
        <v>54.5244717204301</v>
      </c>
      <c r="D265" s="17">
        <v>54.360743010752692</v>
      </c>
      <c r="E265" s="17">
        <v>50.936019032258066</v>
      </c>
      <c r="F265" s="17">
        <v>54.788560000000004</v>
      </c>
      <c r="G265" s="17">
        <v>57.815930107526889</v>
      </c>
      <c r="J265" s="17">
        <v>6.3007</v>
      </c>
      <c r="K265" s="18">
        <v>6.1985000000000001</v>
      </c>
    </row>
    <row r="266" spans="1:11" x14ac:dyDescent="0.2">
      <c r="A266" s="2">
        <f t="shared" ref="A266:A329" si="4">YEAR(B266)</f>
        <v>2038</v>
      </c>
      <c r="B266" s="16">
        <v>50557</v>
      </c>
      <c r="C266" s="17">
        <v>62.731250666666668</v>
      </c>
      <c r="D266" s="17">
        <v>61.242466222222227</v>
      </c>
      <c r="E266" s="17">
        <v>59.07493377777778</v>
      </c>
      <c r="F266" s="17">
        <v>61.014660222222226</v>
      </c>
      <c r="G266" s="17">
        <v>64.061493111111119</v>
      </c>
      <c r="J266" s="17">
        <v>6.2325999999999997</v>
      </c>
      <c r="K266" s="18">
        <v>6.1303999999999998</v>
      </c>
    </row>
    <row r="267" spans="1:11" x14ac:dyDescent="0.2">
      <c r="A267" s="2">
        <f t="shared" si="4"/>
        <v>2038</v>
      </c>
      <c r="B267" s="16">
        <v>50587</v>
      </c>
      <c r="C267" s="17">
        <v>72.20540279569893</v>
      </c>
      <c r="D267" s="17">
        <v>68.685301827956991</v>
      </c>
      <c r="E267" s="17">
        <v>68.811116344086017</v>
      </c>
      <c r="F267" s="17">
        <v>70.152358172043023</v>
      </c>
      <c r="G267" s="17">
        <v>70.031676344086023</v>
      </c>
      <c r="J267" s="17">
        <v>6.3177000000000003</v>
      </c>
      <c r="K267" s="18">
        <v>6.2156000000000002</v>
      </c>
    </row>
    <row r="268" spans="1:11" x14ac:dyDescent="0.2">
      <c r="A268" s="2">
        <f t="shared" si="4"/>
        <v>2038</v>
      </c>
      <c r="B268" s="16">
        <v>50618</v>
      </c>
      <c r="C268" s="17">
        <v>71.810806881720424</v>
      </c>
      <c r="D268" s="17">
        <v>69.396839462365605</v>
      </c>
      <c r="E268" s="17">
        <v>69.199639784946243</v>
      </c>
      <c r="F268" s="17">
        <v>73.654123978494624</v>
      </c>
      <c r="G268" s="17">
        <v>73.924669677419359</v>
      </c>
      <c r="J268" s="17">
        <v>6.5221</v>
      </c>
      <c r="K268" s="18">
        <v>6.4710000000000001</v>
      </c>
    </row>
    <row r="269" spans="1:11" x14ac:dyDescent="0.2">
      <c r="A269" s="2">
        <f t="shared" si="4"/>
        <v>2038</v>
      </c>
      <c r="B269" s="16">
        <v>50649</v>
      </c>
      <c r="C269" s="17">
        <v>67.611982222222224</v>
      </c>
      <c r="D269" s="17">
        <v>65.31686666666667</v>
      </c>
      <c r="E269" s="17">
        <v>66.48540777777778</v>
      </c>
      <c r="F269" s="17">
        <v>72.575715555555547</v>
      </c>
      <c r="G269" s="17">
        <v>74.838527777777784</v>
      </c>
      <c r="J269" s="17">
        <v>6.3517999999999999</v>
      </c>
      <c r="K269" s="18">
        <v>6.3517999999999999</v>
      </c>
    </row>
    <row r="270" spans="1:11" x14ac:dyDescent="0.2">
      <c r="A270" s="2">
        <f t="shared" si="4"/>
        <v>2038</v>
      </c>
      <c r="B270" s="16">
        <v>50679</v>
      </c>
      <c r="C270" s="17">
        <v>63.097688602150534</v>
      </c>
      <c r="D270" s="17">
        <v>59.297443225806454</v>
      </c>
      <c r="E270" s="17">
        <v>63.129550430107528</v>
      </c>
      <c r="F270" s="17">
        <v>66.760967096774195</v>
      </c>
      <c r="G270" s="17">
        <v>68.87635494623656</v>
      </c>
      <c r="J270" s="17">
        <v>6.3688000000000002</v>
      </c>
      <c r="K270" s="18">
        <v>6.5221</v>
      </c>
    </row>
    <row r="271" spans="1:11" x14ac:dyDescent="0.2">
      <c r="A271" s="2">
        <f t="shared" si="4"/>
        <v>2038</v>
      </c>
      <c r="B271" s="16">
        <v>50710</v>
      </c>
      <c r="C271" s="17">
        <v>64.86410090152566</v>
      </c>
      <c r="D271" s="17">
        <v>60.00890938973648</v>
      </c>
      <c r="E271" s="17">
        <v>66.169080776699033</v>
      </c>
      <c r="F271" s="17">
        <v>70.053900360610271</v>
      </c>
      <c r="G271" s="17">
        <v>71.541711137309278</v>
      </c>
      <c r="J271" s="17">
        <v>6.4710000000000001</v>
      </c>
      <c r="K271" s="18">
        <v>6.8627000000000002</v>
      </c>
    </row>
    <row r="272" spans="1:11" x14ac:dyDescent="0.2">
      <c r="A272" s="2">
        <f t="shared" si="4"/>
        <v>2038</v>
      </c>
      <c r="B272" s="16">
        <v>50740</v>
      </c>
      <c r="C272" s="17">
        <v>69.938298172043019</v>
      </c>
      <c r="D272" s="17">
        <v>61.909140000000001</v>
      </c>
      <c r="E272" s="17">
        <v>69.219811075268822</v>
      </c>
      <c r="F272" s="17">
        <v>72.529440860215061</v>
      </c>
      <c r="G272" s="17">
        <v>72.217915161290321</v>
      </c>
      <c r="J272" s="17">
        <v>6.7774999999999999</v>
      </c>
      <c r="K272" s="18">
        <v>7.1692</v>
      </c>
    </row>
    <row r="273" spans="1:11" x14ac:dyDescent="0.2">
      <c r="A273" s="2">
        <f t="shared" si="4"/>
        <v>2039</v>
      </c>
      <c r="B273" s="16">
        <v>50771</v>
      </c>
      <c r="C273" s="17">
        <v>72.79414677419355</v>
      </c>
      <c r="D273" s="17">
        <v>64.212652043010749</v>
      </c>
      <c r="E273" s="17">
        <v>69.99641924731182</v>
      </c>
      <c r="F273" s="17">
        <v>73.969693333333339</v>
      </c>
      <c r="G273" s="17">
        <v>75.584356881720424</v>
      </c>
      <c r="J273" s="17">
        <v>6.9508000000000001</v>
      </c>
      <c r="K273" s="18">
        <v>7.1947000000000001</v>
      </c>
    </row>
    <row r="274" spans="1:11" x14ac:dyDescent="0.2">
      <c r="A274" s="2">
        <f t="shared" si="4"/>
        <v>2039</v>
      </c>
      <c r="B274" s="16">
        <v>50802</v>
      </c>
      <c r="C274" s="17">
        <v>68.153034285714284</v>
      </c>
      <c r="D274" s="17">
        <v>62.820715714285711</v>
      </c>
      <c r="E274" s="17">
        <v>67.143714285714282</v>
      </c>
      <c r="F274" s="17">
        <v>71.265078571428575</v>
      </c>
      <c r="G274" s="17">
        <v>73.559547142857156</v>
      </c>
      <c r="J274" s="17">
        <v>6.9856999999999996</v>
      </c>
      <c r="K274" s="18">
        <v>7.4036999999999997</v>
      </c>
    </row>
    <row r="275" spans="1:11" x14ac:dyDescent="0.2">
      <c r="A275" s="2">
        <f t="shared" si="4"/>
        <v>2039</v>
      </c>
      <c r="B275" s="16">
        <v>50830</v>
      </c>
      <c r="C275" s="17">
        <v>64.386240794078063</v>
      </c>
      <c r="D275" s="17">
        <v>58.346889098250337</v>
      </c>
      <c r="E275" s="17">
        <v>60.82611986541049</v>
      </c>
      <c r="F275" s="17">
        <v>64.996230578734867</v>
      </c>
      <c r="G275" s="17">
        <v>65.405880578734852</v>
      </c>
      <c r="J275" s="17">
        <v>6.7766000000000002</v>
      </c>
      <c r="K275" s="18">
        <v>6.8463000000000003</v>
      </c>
    </row>
    <row r="276" spans="1:11" x14ac:dyDescent="0.2">
      <c r="A276" s="2">
        <f t="shared" si="4"/>
        <v>2039</v>
      </c>
      <c r="B276" s="16">
        <v>50861</v>
      </c>
      <c r="C276" s="17">
        <v>60.488760666666664</v>
      </c>
      <c r="D276" s="17">
        <v>55.663283777777778</v>
      </c>
      <c r="E276" s="17">
        <v>56.913468444444447</v>
      </c>
      <c r="F276" s="17">
        <v>55.263643111111108</v>
      </c>
      <c r="G276" s="17">
        <v>57.750173777777775</v>
      </c>
      <c r="J276" s="17">
        <v>6.5327000000000002</v>
      </c>
      <c r="K276" s="18">
        <v>6.5327000000000002</v>
      </c>
    </row>
    <row r="277" spans="1:11" x14ac:dyDescent="0.2">
      <c r="A277" s="2">
        <f t="shared" si="4"/>
        <v>2039</v>
      </c>
      <c r="B277" s="16">
        <v>50891</v>
      </c>
      <c r="C277" s="17">
        <v>57.488640860215057</v>
      </c>
      <c r="D277" s="17">
        <v>56.918743870967745</v>
      </c>
      <c r="E277" s="17">
        <v>53.809363655913977</v>
      </c>
      <c r="F277" s="17">
        <v>57.204718817204295</v>
      </c>
      <c r="G277" s="17">
        <v>60.182406344086026</v>
      </c>
      <c r="J277" s="17">
        <v>6.5500999999999996</v>
      </c>
      <c r="K277" s="18">
        <v>6.4455999999999998</v>
      </c>
    </row>
    <row r="278" spans="1:11" x14ac:dyDescent="0.2">
      <c r="A278" s="2">
        <f t="shared" si="4"/>
        <v>2039</v>
      </c>
      <c r="B278" s="16">
        <v>50922</v>
      </c>
      <c r="C278" s="17">
        <v>65.305048222222226</v>
      </c>
      <c r="D278" s="17">
        <v>63.158503555555555</v>
      </c>
      <c r="E278" s="17">
        <v>61.601518222222225</v>
      </c>
      <c r="F278" s="17">
        <v>62.913351333333338</v>
      </c>
      <c r="G278" s="17">
        <v>66.429884444444454</v>
      </c>
      <c r="J278" s="17">
        <v>6.4282000000000004</v>
      </c>
      <c r="K278" s="18">
        <v>6.3411</v>
      </c>
    </row>
    <row r="279" spans="1:11" x14ac:dyDescent="0.2">
      <c r="A279" s="2">
        <f t="shared" si="4"/>
        <v>2039</v>
      </c>
      <c r="B279" s="16">
        <v>50952</v>
      </c>
      <c r="C279" s="17">
        <v>74.258530967741933</v>
      </c>
      <c r="D279" s="17">
        <v>70.574831505376338</v>
      </c>
      <c r="E279" s="17">
        <v>70.744034946236567</v>
      </c>
      <c r="F279" s="17">
        <v>72.030246881720416</v>
      </c>
      <c r="G279" s="17">
        <v>72.433470430107533</v>
      </c>
      <c r="J279" s="17">
        <v>6.5327000000000002</v>
      </c>
      <c r="K279" s="18">
        <v>6.4282000000000004</v>
      </c>
    </row>
    <row r="280" spans="1:11" x14ac:dyDescent="0.2">
      <c r="A280" s="2">
        <f t="shared" si="4"/>
        <v>2039</v>
      </c>
      <c r="B280" s="16">
        <v>50983</v>
      </c>
      <c r="C280" s="17">
        <v>73.842625161290314</v>
      </c>
      <c r="D280" s="17">
        <v>71.75797</v>
      </c>
      <c r="E280" s="17">
        <v>71.166368709677414</v>
      </c>
      <c r="F280" s="17">
        <v>75.709833225806449</v>
      </c>
      <c r="G280" s="17">
        <v>76.592358064516134</v>
      </c>
      <c r="J280" s="17">
        <v>6.7417999999999996</v>
      </c>
      <c r="K280" s="18">
        <v>6.6721000000000004</v>
      </c>
    </row>
    <row r="281" spans="1:11" x14ac:dyDescent="0.2">
      <c r="A281" s="2">
        <f t="shared" si="4"/>
        <v>2039</v>
      </c>
      <c r="B281" s="16">
        <v>51014</v>
      </c>
      <c r="C281" s="17">
        <v>69.383268888888892</v>
      </c>
      <c r="D281" s="17">
        <v>67.096246666666673</v>
      </c>
      <c r="E281" s="17">
        <v>68.207908888888895</v>
      </c>
      <c r="F281" s="17">
        <v>74.36462777777777</v>
      </c>
      <c r="G281" s="17">
        <v>76.673386666666673</v>
      </c>
      <c r="J281" s="17">
        <v>6.5327000000000002</v>
      </c>
      <c r="K281" s="18">
        <v>6.5500999999999996</v>
      </c>
    </row>
    <row r="282" spans="1:11" x14ac:dyDescent="0.2">
      <c r="A282" s="2">
        <f t="shared" si="4"/>
        <v>2039</v>
      </c>
      <c r="B282" s="16">
        <v>51044</v>
      </c>
      <c r="C282" s="17">
        <v>65.552128279569899</v>
      </c>
      <c r="D282" s="17">
        <v>61.187562903225803</v>
      </c>
      <c r="E282" s="17">
        <v>65.224848064516138</v>
      </c>
      <c r="F282" s="17">
        <v>69.034267419354833</v>
      </c>
      <c r="G282" s="17">
        <v>71.367574408602152</v>
      </c>
      <c r="J282" s="17">
        <v>6.5675999999999997</v>
      </c>
      <c r="K282" s="18">
        <v>6.7591999999999999</v>
      </c>
    </row>
    <row r="283" spans="1:11" x14ac:dyDescent="0.2">
      <c r="A283" s="2">
        <f t="shared" si="4"/>
        <v>2039</v>
      </c>
      <c r="B283" s="16">
        <v>51075</v>
      </c>
      <c r="C283" s="17">
        <v>67.660409056865461</v>
      </c>
      <c r="D283" s="17">
        <v>62.595504036061037</v>
      </c>
      <c r="E283" s="17">
        <v>68.342233619972262</v>
      </c>
      <c r="F283" s="17">
        <v>72.521801830790565</v>
      </c>
      <c r="G283" s="17">
        <v>74.464594521497915</v>
      </c>
      <c r="J283" s="17">
        <v>6.6894999999999998</v>
      </c>
      <c r="K283" s="18">
        <v>7.0552999999999999</v>
      </c>
    </row>
    <row r="284" spans="1:11" x14ac:dyDescent="0.2">
      <c r="A284" s="2">
        <f t="shared" si="4"/>
        <v>2039</v>
      </c>
      <c r="B284" s="16">
        <v>51105</v>
      </c>
      <c r="C284" s="17">
        <v>71.948694731182798</v>
      </c>
      <c r="D284" s="17">
        <v>64.045236666666668</v>
      </c>
      <c r="E284" s="17">
        <v>71.694858709677419</v>
      </c>
      <c r="F284" s="17">
        <v>74.424438709677432</v>
      </c>
      <c r="G284" s="17">
        <v>74.637337204301076</v>
      </c>
      <c r="J284" s="17">
        <v>6.9856999999999996</v>
      </c>
      <c r="K284" s="18">
        <v>7.4211999999999998</v>
      </c>
    </row>
    <row r="285" spans="1:11" x14ac:dyDescent="0.2">
      <c r="A285" s="2">
        <f t="shared" si="4"/>
        <v>2040</v>
      </c>
      <c r="B285" s="16">
        <v>51136</v>
      </c>
      <c r="C285" s="17">
        <v>76.128673763440872</v>
      </c>
      <c r="D285" s="17">
        <v>66.580068172042999</v>
      </c>
      <c r="E285" s="17">
        <v>72.662597204301065</v>
      </c>
      <c r="F285" s="17">
        <v>76.862916129032257</v>
      </c>
      <c r="G285" s="17">
        <v>78.705802688172042</v>
      </c>
      <c r="J285" s="17">
        <v>7.2710999999999997</v>
      </c>
      <c r="K285" s="18">
        <v>7.4314999999999998</v>
      </c>
    </row>
    <row r="286" spans="1:11" x14ac:dyDescent="0.2">
      <c r="A286" s="2">
        <f t="shared" si="4"/>
        <v>2040</v>
      </c>
      <c r="B286" s="16">
        <v>51167</v>
      </c>
      <c r="C286" s="17">
        <v>72.042147701149432</v>
      </c>
      <c r="D286" s="17">
        <v>65.135533218390805</v>
      </c>
      <c r="E286" s="17">
        <v>69.722712298850581</v>
      </c>
      <c r="F286" s="17">
        <v>73.919149655172419</v>
      </c>
      <c r="G286" s="17">
        <v>76.987520804597693</v>
      </c>
      <c r="J286" s="17">
        <v>7.2888999999999999</v>
      </c>
      <c r="K286" s="18">
        <v>7.7878999999999996</v>
      </c>
    </row>
    <row r="287" spans="1:11" x14ac:dyDescent="0.2">
      <c r="A287" s="2">
        <f t="shared" si="4"/>
        <v>2040</v>
      </c>
      <c r="B287" s="16">
        <v>51196</v>
      </c>
      <c r="C287" s="17">
        <v>67.104162880215341</v>
      </c>
      <c r="D287" s="17">
        <v>60.771817940780622</v>
      </c>
      <c r="E287" s="17">
        <v>63.388102786002683</v>
      </c>
      <c r="F287" s="17">
        <v>67.417989219380885</v>
      </c>
      <c r="G287" s="17">
        <v>68.279423014804848</v>
      </c>
      <c r="J287" s="17">
        <v>7.0571999999999999</v>
      </c>
      <c r="K287" s="18">
        <v>7.2354000000000003</v>
      </c>
    </row>
    <row r="288" spans="1:11" x14ac:dyDescent="0.2">
      <c r="A288" s="2">
        <f t="shared" si="4"/>
        <v>2040</v>
      </c>
      <c r="B288" s="16">
        <v>51227</v>
      </c>
      <c r="C288" s="17">
        <v>63.179577777777773</v>
      </c>
      <c r="D288" s="17">
        <v>58.04495</v>
      </c>
      <c r="E288" s="17">
        <v>59.446070000000006</v>
      </c>
      <c r="F288" s="17">
        <v>57.924932222222225</v>
      </c>
      <c r="G288" s="17">
        <v>60.514856666666667</v>
      </c>
      <c r="J288" s="17">
        <v>6.7899000000000003</v>
      </c>
      <c r="K288" s="18">
        <v>6.8076999999999996</v>
      </c>
    </row>
    <row r="289" spans="1:11" x14ac:dyDescent="0.2">
      <c r="A289" s="2">
        <f t="shared" si="4"/>
        <v>2040</v>
      </c>
      <c r="B289" s="16">
        <v>51257</v>
      </c>
      <c r="C289" s="17">
        <v>62.35704301075269</v>
      </c>
      <c r="D289" s="17">
        <v>59.607646989247307</v>
      </c>
      <c r="E289" s="17">
        <v>58.568962150537637</v>
      </c>
      <c r="F289" s="17">
        <v>60.450292150537635</v>
      </c>
      <c r="G289" s="17">
        <v>63.686678709677416</v>
      </c>
      <c r="J289" s="17">
        <v>6.8076999999999996</v>
      </c>
      <c r="K289" s="18">
        <v>6.7363999999999997</v>
      </c>
    </row>
    <row r="290" spans="1:11" x14ac:dyDescent="0.2">
      <c r="A290" s="2">
        <f t="shared" si="4"/>
        <v>2040</v>
      </c>
      <c r="B290" s="16">
        <v>51288</v>
      </c>
      <c r="C290" s="17">
        <v>67.959587111111105</v>
      </c>
      <c r="D290" s="17">
        <v>66.097374222222228</v>
      </c>
      <c r="E290" s="17">
        <v>64.106347333333332</v>
      </c>
      <c r="F290" s="17">
        <v>66.043921111111104</v>
      </c>
      <c r="G290" s="17">
        <v>69.616120444444448</v>
      </c>
      <c r="J290" s="17">
        <v>6.6651999999999996</v>
      </c>
      <c r="K290" s="18">
        <v>6.6116999999999999</v>
      </c>
    </row>
    <row r="291" spans="1:11" x14ac:dyDescent="0.2">
      <c r="A291" s="2">
        <f t="shared" si="4"/>
        <v>2040</v>
      </c>
      <c r="B291" s="16">
        <v>51318</v>
      </c>
      <c r="C291" s="17">
        <v>77.430454623655919</v>
      </c>
      <c r="D291" s="17">
        <v>73.642882258064517</v>
      </c>
      <c r="E291" s="17">
        <v>73.650395913978485</v>
      </c>
      <c r="F291" s="17">
        <v>75.312442258064507</v>
      </c>
      <c r="G291" s="17">
        <v>75.973733225806455</v>
      </c>
      <c r="J291" s="17">
        <v>6.7721</v>
      </c>
      <c r="K291" s="18">
        <v>6.6829999999999998</v>
      </c>
    </row>
    <row r="292" spans="1:11" x14ac:dyDescent="0.2">
      <c r="A292" s="2">
        <f t="shared" si="4"/>
        <v>2040</v>
      </c>
      <c r="B292" s="16">
        <v>51349</v>
      </c>
      <c r="C292" s="17">
        <v>77.812808064516119</v>
      </c>
      <c r="D292" s="17">
        <v>75.86735612903226</v>
      </c>
      <c r="E292" s="17">
        <v>74.222645161290316</v>
      </c>
      <c r="F292" s="17">
        <v>79.905828709677422</v>
      </c>
      <c r="G292" s="17">
        <v>80.360381290322593</v>
      </c>
      <c r="J292" s="17">
        <v>7.0216000000000003</v>
      </c>
      <c r="K292" s="18">
        <v>6.9680999999999997</v>
      </c>
    </row>
    <row r="293" spans="1:11" x14ac:dyDescent="0.2">
      <c r="A293" s="2">
        <f t="shared" si="4"/>
        <v>2040</v>
      </c>
      <c r="B293" s="16">
        <v>51380</v>
      </c>
      <c r="C293" s="17">
        <v>71.442917999999992</v>
      </c>
      <c r="D293" s="17">
        <v>68.505944</v>
      </c>
      <c r="E293" s="17">
        <v>69.319776666666655</v>
      </c>
      <c r="F293" s="17">
        <v>75.82565666666666</v>
      </c>
      <c r="G293" s="17">
        <v>78.252560666666668</v>
      </c>
      <c r="J293" s="17">
        <v>6.7721</v>
      </c>
      <c r="K293" s="18">
        <v>6.7899000000000003</v>
      </c>
    </row>
    <row r="294" spans="1:11" x14ac:dyDescent="0.2">
      <c r="A294" s="2">
        <f t="shared" si="4"/>
        <v>2040</v>
      </c>
      <c r="B294" s="16">
        <v>51410</v>
      </c>
      <c r="C294" s="17">
        <v>69.286809677419356</v>
      </c>
      <c r="D294" s="17">
        <v>63.120060322580642</v>
      </c>
      <c r="E294" s="17">
        <v>67.991999354838711</v>
      </c>
      <c r="F294" s="17">
        <v>71.89745612903225</v>
      </c>
      <c r="G294" s="17">
        <v>74.523319354838705</v>
      </c>
      <c r="J294" s="17">
        <v>6.8254999999999999</v>
      </c>
      <c r="K294" s="18">
        <v>7.1106999999999996</v>
      </c>
    </row>
    <row r="295" spans="1:11" x14ac:dyDescent="0.2">
      <c r="A295" s="2">
        <f t="shared" si="4"/>
        <v>2040</v>
      </c>
      <c r="B295" s="16">
        <v>51441</v>
      </c>
      <c r="C295" s="17">
        <v>71.583466116504852</v>
      </c>
      <c r="D295" s="17">
        <v>65.135585353675452</v>
      </c>
      <c r="E295" s="17">
        <v>71.191986171983359</v>
      </c>
      <c r="F295" s="17">
        <v>75.303492552011093</v>
      </c>
      <c r="G295" s="17">
        <v>77.615633564493749</v>
      </c>
      <c r="J295" s="17">
        <v>6.9325000000000001</v>
      </c>
      <c r="K295" s="18">
        <v>7.4135999999999997</v>
      </c>
    </row>
    <row r="296" spans="1:11" x14ac:dyDescent="0.2">
      <c r="A296" s="2">
        <f t="shared" si="4"/>
        <v>2040</v>
      </c>
      <c r="B296" s="16">
        <v>51471</v>
      </c>
      <c r="C296" s="17">
        <v>77.385519139784947</v>
      </c>
      <c r="D296" s="17">
        <v>67.024620322580645</v>
      </c>
      <c r="E296" s="17">
        <v>75.372172150537637</v>
      </c>
      <c r="F296" s="17">
        <v>77.871689247311835</v>
      </c>
      <c r="G296" s="17">
        <v>78.584266451612891</v>
      </c>
      <c r="J296" s="17">
        <v>7.2888999999999999</v>
      </c>
      <c r="K296" s="18">
        <v>7.7878999999999996</v>
      </c>
    </row>
    <row r="297" spans="1:11" x14ac:dyDescent="0.2">
      <c r="A297" s="2">
        <f t="shared" si="4"/>
        <v>2041</v>
      </c>
      <c r="B297" s="16">
        <v>51502</v>
      </c>
      <c r="C297" s="17">
        <v>78.058126989247313</v>
      </c>
      <c r="D297" s="17">
        <v>68.218933010752693</v>
      </c>
      <c r="E297" s="17">
        <v>74.529668172043017</v>
      </c>
      <c r="F297" s="17">
        <v>78.704132795698925</v>
      </c>
      <c r="G297" s="17">
        <v>80.651551720430106</v>
      </c>
      <c r="J297" s="17">
        <v>7.4382999999999999</v>
      </c>
      <c r="K297" s="18">
        <v>7.6024000000000003</v>
      </c>
    </row>
    <row r="298" spans="1:11" x14ac:dyDescent="0.2">
      <c r="A298" s="2">
        <f t="shared" si="4"/>
        <v>2041</v>
      </c>
      <c r="B298" s="16">
        <v>51533</v>
      </c>
      <c r="C298" s="17">
        <v>73.682555714285712</v>
      </c>
      <c r="D298" s="17">
        <v>66.621328571428563</v>
      </c>
      <c r="E298" s="17">
        <v>71.304118571428575</v>
      </c>
      <c r="F298" s="17">
        <v>75.617058571428558</v>
      </c>
      <c r="G298" s="17">
        <v>78.74597</v>
      </c>
      <c r="J298" s="17">
        <v>7.4565000000000001</v>
      </c>
      <c r="K298" s="18">
        <v>7.9669999999999996</v>
      </c>
    </row>
    <row r="299" spans="1:11" x14ac:dyDescent="0.2">
      <c r="A299" s="2">
        <f t="shared" si="4"/>
        <v>2041</v>
      </c>
      <c r="B299" s="16">
        <v>51561</v>
      </c>
      <c r="C299" s="17">
        <v>68.578094683714667</v>
      </c>
      <c r="D299" s="17">
        <v>62.130262664872141</v>
      </c>
      <c r="E299" s="17">
        <v>64.772705773889626</v>
      </c>
      <c r="F299" s="17">
        <v>69.048372853297437</v>
      </c>
      <c r="G299" s="17">
        <v>69.853787671601623</v>
      </c>
      <c r="J299" s="17">
        <v>7.2195</v>
      </c>
      <c r="K299" s="18">
        <v>7.4017999999999997</v>
      </c>
    </row>
    <row r="300" spans="1:11" x14ac:dyDescent="0.2">
      <c r="A300" s="2">
        <f t="shared" si="4"/>
        <v>2041</v>
      </c>
      <c r="B300" s="16">
        <v>51592</v>
      </c>
      <c r="C300" s="17">
        <v>64.749495333333329</v>
      </c>
      <c r="D300" s="17">
        <v>59.461865111111116</v>
      </c>
      <c r="E300" s="17">
        <v>60.92924</v>
      </c>
      <c r="F300" s="17">
        <v>59.271360666666666</v>
      </c>
      <c r="G300" s="17">
        <v>61.929967999999995</v>
      </c>
      <c r="J300" s="17">
        <v>6.9461000000000004</v>
      </c>
      <c r="K300" s="18">
        <v>6.9642999999999997</v>
      </c>
    </row>
    <row r="301" spans="1:11" x14ac:dyDescent="0.2">
      <c r="A301" s="2">
        <f t="shared" si="4"/>
        <v>2041</v>
      </c>
      <c r="B301" s="16">
        <v>51622</v>
      </c>
      <c r="C301" s="17">
        <v>63.79125612903227</v>
      </c>
      <c r="D301" s="17">
        <v>60.978627204301077</v>
      </c>
      <c r="E301" s="17">
        <v>59.916047849462366</v>
      </c>
      <c r="F301" s="17">
        <v>61.840646021505378</v>
      </c>
      <c r="G301" s="17">
        <v>65.151472795698908</v>
      </c>
      <c r="J301" s="17">
        <v>6.9642999999999997</v>
      </c>
      <c r="K301" s="18">
        <v>6.8914</v>
      </c>
    </row>
    <row r="302" spans="1:11" x14ac:dyDescent="0.2">
      <c r="A302" s="2">
        <f t="shared" si="4"/>
        <v>2041</v>
      </c>
      <c r="B302" s="16">
        <v>51653</v>
      </c>
      <c r="C302" s="17">
        <v>69.248378888888894</v>
      </c>
      <c r="D302" s="17">
        <v>67.433128888888888</v>
      </c>
      <c r="E302" s="17">
        <v>65.30917333333332</v>
      </c>
      <c r="F302" s="17">
        <v>67.471601111111099</v>
      </c>
      <c r="G302" s="17">
        <v>71.046446666666654</v>
      </c>
      <c r="J302" s="17">
        <v>6.8183999999999996</v>
      </c>
      <c r="K302" s="18">
        <v>6.7637999999999998</v>
      </c>
    </row>
    <row r="303" spans="1:11" x14ac:dyDescent="0.2">
      <c r="A303" s="2">
        <f t="shared" si="4"/>
        <v>2041</v>
      </c>
      <c r="B303" s="16">
        <v>51683</v>
      </c>
      <c r="C303" s="17">
        <v>79.403062795698915</v>
      </c>
      <c r="D303" s="17">
        <v>75.529730322580647</v>
      </c>
      <c r="E303" s="17">
        <v>75.537035268817206</v>
      </c>
      <c r="F303" s="17">
        <v>77.087674838709674</v>
      </c>
      <c r="G303" s="17">
        <v>77.905013978494623</v>
      </c>
      <c r="J303" s="17">
        <v>6.9278000000000004</v>
      </c>
      <c r="K303" s="18">
        <v>6.8367000000000004</v>
      </c>
    </row>
    <row r="304" spans="1:11" x14ac:dyDescent="0.2">
      <c r="A304" s="2">
        <f t="shared" si="4"/>
        <v>2041</v>
      </c>
      <c r="B304" s="16">
        <v>51714</v>
      </c>
      <c r="C304" s="17">
        <v>79.602501612903225</v>
      </c>
      <c r="D304" s="17">
        <v>77.612305483870969</v>
      </c>
      <c r="E304" s="17">
        <v>75.929768709677418</v>
      </c>
      <c r="F304" s="17">
        <v>81.74366451612903</v>
      </c>
      <c r="G304" s="17">
        <v>82.20867322580645</v>
      </c>
      <c r="J304" s="17">
        <v>7.1830999999999996</v>
      </c>
      <c r="K304" s="18">
        <v>7.1284000000000001</v>
      </c>
    </row>
    <row r="305" spans="1:11" x14ac:dyDescent="0.2">
      <c r="A305" s="2">
        <f t="shared" si="4"/>
        <v>2041</v>
      </c>
      <c r="B305" s="16">
        <v>51745</v>
      </c>
      <c r="C305" s="17">
        <v>73.086102666666662</v>
      </c>
      <c r="D305" s="17">
        <v>70.081578666666672</v>
      </c>
      <c r="E305" s="17">
        <v>70.914132000000009</v>
      </c>
      <c r="F305" s="17">
        <v>77.569643333333332</v>
      </c>
      <c r="G305" s="17">
        <v>80.05237266666667</v>
      </c>
      <c r="J305" s="17">
        <v>6.9278000000000004</v>
      </c>
      <c r="K305" s="18">
        <v>6.9461000000000004</v>
      </c>
    </row>
    <row r="306" spans="1:11" x14ac:dyDescent="0.2">
      <c r="A306" s="2">
        <f t="shared" si="4"/>
        <v>2041</v>
      </c>
      <c r="B306" s="16">
        <v>51775</v>
      </c>
      <c r="C306" s="17">
        <v>70.880411290322584</v>
      </c>
      <c r="D306" s="17">
        <v>64.571822580645161</v>
      </c>
      <c r="E306" s="17">
        <v>69.555816129032252</v>
      </c>
      <c r="F306" s="17">
        <v>73.551100322580638</v>
      </c>
      <c r="G306" s="17">
        <v>76.237355161290324</v>
      </c>
      <c r="J306" s="17">
        <v>6.9824999999999999</v>
      </c>
      <c r="K306" s="18">
        <v>7.2742000000000004</v>
      </c>
    </row>
    <row r="307" spans="1:11" x14ac:dyDescent="0.2">
      <c r="A307" s="2">
        <f t="shared" si="4"/>
        <v>2041</v>
      </c>
      <c r="B307" s="16">
        <v>51806</v>
      </c>
      <c r="C307" s="17">
        <v>73.22988629680998</v>
      </c>
      <c r="D307" s="17">
        <v>66.633708266296807</v>
      </c>
      <c r="E307" s="17">
        <v>72.829403051317612</v>
      </c>
      <c r="F307" s="17">
        <v>77.035477253814136</v>
      </c>
      <c r="G307" s="17">
        <v>79.400793148405</v>
      </c>
      <c r="J307" s="17">
        <v>7.0918999999999999</v>
      </c>
      <c r="K307" s="18">
        <v>7.5842000000000001</v>
      </c>
    </row>
    <row r="308" spans="1:11" x14ac:dyDescent="0.2">
      <c r="A308" s="2">
        <f t="shared" si="4"/>
        <v>2041</v>
      </c>
      <c r="B308" s="16">
        <v>51836</v>
      </c>
      <c r="C308" s="17">
        <v>79.16538462365591</v>
      </c>
      <c r="D308" s="17">
        <v>68.566186451612907</v>
      </c>
      <c r="E308" s="17">
        <v>77.105730430107528</v>
      </c>
      <c r="F308" s="17">
        <v>79.662739247311819</v>
      </c>
      <c r="G308" s="17">
        <v>80.391704408602138</v>
      </c>
      <c r="J308" s="17">
        <v>7.4565000000000001</v>
      </c>
      <c r="K308" s="18">
        <v>7.9669999999999996</v>
      </c>
    </row>
    <row r="309" spans="1:11" x14ac:dyDescent="0.2">
      <c r="A309" s="2">
        <f t="shared" si="4"/>
        <v>2042</v>
      </c>
      <c r="B309" s="16">
        <v>51867</v>
      </c>
      <c r="C309" s="17">
        <v>79.853466774193549</v>
      </c>
      <c r="D309" s="17">
        <v>69.787969677419355</v>
      </c>
      <c r="E309" s="17">
        <v>76.243854408602147</v>
      </c>
      <c r="F309" s="17">
        <v>80.514328494623655</v>
      </c>
      <c r="G309" s="17">
        <v>82.506537849462362</v>
      </c>
      <c r="J309" s="17">
        <v>7.6093999999999999</v>
      </c>
      <c r="K309" s="18">
        <v>7.7771999999999997</v>
      </c>
    </row>
    <row r="310" spans="1:11" x14ac:dyDescent="0.2">
      <c r="A310" s="2">
        <f t="shared" si="4"/>
        <v>2042</v>
      </c>
      <c r="B310" s="16">
        <v>51898</v>
      </c>
      <c r="C310" s="17">
        <v>75.377251428571441</v>
      </c>
      <c r="D310" s="17">
        <v>68.153617142857144</v>
      </c>
      <c r="E310" s="17">
        <v>72.944108571428572</v>
      </c>
      <c r="F310" s="17">
        <v>77.356245714285706</v>
      </c>
      <c r="G310" s="17">
        <v>80.557124285714295</v>
      </c>
      <c r="J310" s="17">
        <v>7.6280000000000001</v>
      </c>
      <c r="K310" s="18">
        <v>8.1502999999999997</v>
      </c>
    </row>
    <row r="311" spans="1:11" x14ac:dyDescent="0.2">
      <c r="A311" s="2">
        <f t="shared" si="4"/>
        <v>2042</v>
      </c>
      <c r="B311" s="16">
        <v>51926</v>
      </c>
      <c r="C311" s="17">
        <v>70.155393095558537</v>
      </c>
      <c r="D311" s="17">
        <v>63.559256944818301</v>
      </c>
      <c r="E311" s="17">
        <v>66.262476541049793</v>
      </c>
      <c r="F311" s="17">
        <v>70.636485625841189</v>
      </c>
      <c r="G311" s="17">
        <v>71.460421722745622</v>
      </c>
      <c r="J311" s="17">
        <v>7.3856000000000002</v>
      </c>
      <c r="K311" s="18">
        <v>7.5720999999999998</v>
      </c>
    </row>
    <row r="312" spans="1:11" x14ac:dyDescent="0.2">
      <c r="A312" s="2">
        <f t="shared" si="4"/>
        <v>2042</v>
      </c>
      <c r="B312" s="16">
        <v>51957</v>
      </c>
      <c r="C312" s="17">
        <v>66.238737111111107</v>
      </c>
      <c r="D312" s="17">
        <v>60.829491777777783</v>
      </c>
      <c r="E312" s="17">
        <v>62.330615999999999</v>
      </c>
      <c r="F312" s="17">
        <v>60.634605111111107</v>
      </c>
      <c r="G312" s="17">
        <v>63.354355111111104</v>
      </c>
      <c r="J312" s="17">
        <v>7.1058000000000003</v>
      </c>
      <c r="K312" s="18">
        <v>7.1245000000000003</v>
      </c>
    </row>
    <row r="313" spans="1:11" x14ac:dyDescent="0.2">
      <c r="A313" s="2">
        <f t="shared" si="4"/>
        <v>2042</v>
      </c>
      <c r="B313" s="16">
        <v>51987</v>
      </c>
      <c r="C313" s="17">
        <v>65.258447849462357</v>
      </c>
      <c r="D313" s="17">
        <v>62.381133548387098</v>
      </c>
      <c r="E313" s="17">
        <v>61.294118602150533</v>
      </c>
      <c r="F313" s="17">
        <v>63.262988064516129</v>
      </c>
      <c r="G313" s="17">
        <v>66.649953655913976</v>
      </c>
      <c r="J313" s="17">
        <v>7.1245000000000003</v>
      </c>
      <c r="K313" s="18">
        <v>7.0499000000000001</v>
      </c>
    </row>
    <row r="314" spans="1:11" x14ac:dyDescent="0.2">
      <c r="A314" s="2">
        <f t="shared" si="4"/>
        <v>2042</v>
      </c>
      <c r="B314" s="16">
        <v>52018</v>
      </c>
      <c r="C314" s="17">
        <v>70.841089999999994</v>
      </c>
      <c r="D314" s="17">
        <v>68.98409222222223</v>
      </c>
      <c r="E314" s="17">
        <v>66.811286666666675</v>
      </c>
      <c r="F314" s="17">
        <v>69.023447777777776</v>
      </c>
      <c r="G314" s="17">
        <v>72.680520000000016</v>
      </c>
      <c r="J314" s="17">
        <v>6.9752999999999998</v>
      </c>
      <c r="K314" s="18">
        <v>6.9192999999999998</v>
      </c>
    </row>
    <row r="315" spans="1:11" x14ac:dyDescent="0.2">
      <c r="A315" s="2">
        <f t="shared" si="4"/>
        <v>2042</v>
      </c>
      <c r="B315" s="16">
        <v>52048</v>
      </c>
      <c r="C315" s="17">
        <v>81.229333225806442</v>
      </c>
      <c r="D315" s="17">
        <v>77.266911505376342</v>
      </c>
      <c r="E315" s="17">
        <v>77.274381612903227</v>
      </c>
      <c r="F315" s="17">
        <v>78.860697634408595</v>
      </c>
      <c r="G315" s="17">
        <v>79.696834408602157</v>
      </c>
      <c r="J315" s="17">
        <v>7.0872000000000002</v>
      </c>
      <c r="K315" s="18">
        <v>6.9939</v>
      </c>
    </row>
    <row r="316" spans="1:11" x14ac:dyDescent="0.2">
      <c r="A316" s="2">
        <f t="shared" si="4"/>
        <v>2042</v>
      </c>
      <c r="B316" s="16">
        <v>52079</v>
      </c>
      <c r="C316" s="17">
        <v>81.227459462365587</v>
      </c>
      <c r="D316" s="17">
        <v>79.143561612903213</v>
      </c>
      <c r="E316" s="17">
        <v>77.46874333333335</v>
      </c>
      <c r="F316" s="17">
        <v>83.48178935483871</v>
      </c>
      <c r="G316" s="17">
        <v>83.869030322580642</v>
      </c>
      <c r="J316" s="17">
        <v>7.3483000000000001</v>
      </c>
      <c r="K316" s="18">
        <v>7.2923</v>
      </c>
    </row>
    <row r="317" spans="1:11" x14ac:dyDescent="0.2">
      <c r="A317" s="2">
        <f t="shared" si="4"/>
        <v>2042</v>
      </c>
      <c r="B317" s="16">
        <v>52110</v>
      </c>
      <c r="C317" s="17">
        <v>74.903283333333334</v>
      </c>
      <c r="D317" s="17">
        <v>71.842242222222225</v>
      </c>
      <c r="E317" s="17">
        <v>72.717315555555558</v>
      </c>
      <c r="F317" s="17">
        <v>79.432512222222215</v>
      </c>
      <c r="G317" s="17">
        <v>82.02754777777777</v>
      </c>
      <c r="J317" s="17">
        <v>7.0872000000000002</v>
      </c>
      <c r="K317" s="18">
        <v>7.1058000000000003</v>
      </c>
    </row>
    <row r="318" spans="1:11" x14ac:dyDescent="0.2">
      <c r="A318" s="2">
        <f t="shared" si="4"/>
        <v>2042</v>
      </c>
      <c r="B318" s="16">
        <v>52140</v>
      </c>
      <c r="C318" s="17">
        <v>72.510656451612903</v>
      </c>
      <c r="D318" s="17">
        <v>66.056973225806445</v>
      </c>
      <c r="E318" s="17">
        <v>71.155599677419346</v>
      </c>
      <c r="F318" s="17">
        <v>75.242770967741933</v>
      </c>
      <c r="G318" s="17">
        <v>77.990815806451607</v>
      </c>
      <c r="J318" s="17">
        <v>7.1430999999999996</v>
      </c>
      <c r="K318" s="18">
        <v>7.4414999999999996</v>
      </c>
    </row>
    <row r="319" spans="1:11" x14ac:dyDescent="0.2">
      <c r="A319" s="2">
        <f t="shared" si="4"/>
        <v>2042</v>
      </c>
      <c r="B319" s="16">
        <v>52171</v>
      </c>
      <c r="C319" s="17">
        <v>74.824138834951455</v>
      </c>
      <c r="D319" s="17">
        <v>68.053613245492372</v>
      </c>
      <c r="E319" s="17">
        <v>74.31109667128986</v>
      </c>
      <c r="F319" s="17">
        <v>78.753750041608882</v>
      </c>
      <c r="G319" s="17">
        <v>81.124541692094311</v>
      </c>
      <c r="J319" s="17">
        <v>7.2549999999999999</v>
      </c>
      <c r="K319" s="18">
        <v>7.7586000000000004</v>
      </c>
    </row>
    <row r="320" spans="1:11" x14ac:dyDescent="0.2">
      <c r="A320" s="2">
        <f t="shared" si="4"/>
        <v>2042</v>
      </c>
      <c r="B320" s="16">
        <v>52201</v>
      </c>
      <c r="C320" s="17">
        <v>81.15533709677419</v>
      </c>
      <c r="D320" s="17">
        <v>70.227862580645166</v>
      </c>
      <c r="E320" s="17">
        <v>79.098691827956984</v>
      </c>
      <c r="F320" s="17">
        <v>81.542305053763428</v>
      </c>
      <c r="G320" s="17">
        <v>82.317752903225809</v>
      </c>
      <c r="J320" s="17">
        <v>7.6280000000000001</v>
      </c>
      <c r="K320" s="18">
        <v>8.1502999999999997</v>
      </c>
    </row>
    <row r="321" spans="1:11" x14ac:dyDescent="0.2">
      <c r="A321" s="2">
        <f t="shared" si="4"/>
        <v>2043</v>
      </c>
      <c r="B321" s="16">
        <v>52232</v>
      </c>
      <c r="C321" s="17">
        <v>81.690091182795697</v>
      </c>
      <c r="D321" s="17">
        <v>71.393092473118287</v>
      </c>
      <c r="E321" s="17">
        <v>77.99746129032259</v>
      </c>
      <c r="F321" s="17">
        <v>82.366156236559135</v>
      </c>
      <c r="G321" s="17">
        <v>84.404187096774194</v>
      </c>
      <c r="J321" s="17">
        <v>7.7843999999999998</v>
      </c>
      <c r="K321" s="18">
        <v>7.9561000000000002</v>
      </c>
    </row>
    <row r="322" spans="1:11" x14ac:dyDescent="0.2">
      <c r="A322" s="2">
        <f t="shared" si="4"/>
        <v>2043</v>
      </c>
      <c r="B322" s="16">
        <v>52263</v>
      </c>
      <c r="C322" s="17">
        <v>77.110928571428573</v>
      </c>
      <c r="D322" s="17">
        <v>69.721148571428557</v>
      </c>
      <c r="E322" s="17">
        <v>74.621828571428566</v>
      </c>
      <c r="F322" s="17">
        <v>79.135444285714286</v>
      </c>
      <c r="G322" s="17">
        <v>82.409941428571429</v>
      </c>
      <c r="J322" s="17">
        <v>7.8034999999999997</v>
      </c>
      <c r="K322" s="18">
        <v>8.3376999999999999</v>
      </c>
    </row>
    <row r="323" spans="1:11" x14ac:dyDescent="0.2">
      <c r="A323" s="2">
        <f t="shared" si="4"/>
        <v>2043</v>
      </c>
      <c r="B323" s="16">
        <v>52291</v>
      </c>
      <c r="C323" s="17">
        <v>71.768964522207256</v>
      </c>
      <c r="D323" s="17">
        <v>65.021124320323011</v>
      </c>
      <c r="E323" s="17">
        <v>67.786515114401084</v>
      </c>
      <c r="F323" s="17">
        <v>72.261119811574687</v>
      </c>
      <c r="G323" s="17">
        <v>73.104008586810238</v>
      </c>
      <c r="J323" s="17">
        <v>7.5555000000000003</v>
      </c>
      <c r="K323" s="18">
        <v>7.7462</v>
      </c>
    </row>
    <row r="324" spans="1:11" x14ac:dyDescent="0.2">
      <c r="A324" s="2">
        <f t="shared" si="4"/>
        <v>2043</v>
      </c>
      <c r="B324" s="16">
        <v>52322</v>
      </c>
      <c r="C324" s="17">
        <v>67.76223088888888</v>
      </c>
      <c r="D324" s="17">
        <v>62.228565111111109</v>
      </c>
      <c r="E324" s="17">
        <v>63.764216666666663</v>
      </c>
      <c r="F324" s="17">
        <v>62.029200222222215</v>
      </c>
      <c r="G324" s="17">
        <v>64.811505777777768</v>
      </c>
      <c r="J324" s="17">
        <v>7.2693000000000003</v>
      </c>
      <c r="K324" s="18">
        <v>7.2882999999999996</v>
      </c>
    </row>
    <row r="325" spans="1:11" x14ac:dyDescent="0.2">
      <c r="A325" s="2">
        <f t="shared" si="4"/>
        <v>2043</v>
      </c>
      <c r="B325" s="16">
        <v>52352</v>
      </c>
      <c r="C325" s="17">
        <v>66.587540860215057</v>
      </c>
      <c r="D325" s="17">
        <v>63.741668064516134</v>
      </c>
      <c r="E325" s="17">
        <v>62.534099139784956</v>
      </c>
      <c r="F325" s="17">
        <v>64.686226021505377</v>
      </c>
      <c r="G325" s="17">
        <v>68.100155806451625</v>
      </c>
      <c r="J325" s="17">
        <v>7.2882999999999996</v>
      </c>
      <c r="K325" s="18">
        <v>7.2119999999999997</v>
      </c>
    </row>
    <row r="326" spans="1:11" x14ac:dyDescent="0.2">
      <c r="A326" s="2">
        <f t="shared" si="4"/>
        <v>2043</v>
      </c>
      <c r="B326" s="16">
        <v>52383</v>
      </c>
      <c r="C326" s="17">
        <v>72.757472444444446</v>
      </c>
      <c r="D326" s="17">
        <v>70.763790444444439</v>
      </c>
      <c r="E326" s="17">
        <v>68.632204444444454</v>
      </c>
      <c r="F326" s="17">
        <v>70.706566222222222</v>
      </c>
      <c r="G326" s="17">
        <v>74.530960444444446</v>
      </c>
      <c r="J326" s="17">
        <v>7.1356999999999999</v>
      </c>
      <c r="K326" s="18">
        <v>7.0785</v>
      </c>
    </row>
    <row r="327" spans="1:11" x14ac:dyDescent="0.2">
      <c r="A327" s="2">
        <f t="shared" si="4"/>
        <v>2043</v>
      </c>
      <c r="B327" s="16">
        <v>52413</v>
      </c>
      <c r="C327" s="17">
        <v>83.097612795698922</v>
      </c>
      <c r="D327" s="17">
        <v>79.044053010752691</v>
      </c>
      <c r="E327" s="17">
        <v>79.05169946236559</v>
      </c>
      <c r="F327" s="17">
        <v>80.674493118279571</v>
      </c>
      <c r="G327" s="17">
        <v>81.529863333333324</v>
      </c>
      <c r="J327" s="17">
        <v>7.2502000000000004</v>
      </c>
      <c r="K327" s="18">
        <v>7.1547999999999998</v>
      </c>
    </row>
    <row r="328" spans="1:11" x14ac:dyDescent="0.2">
      <c r="A328" s="2">
        <f t="shared" si="4"/>
        <v>2043</v>
      </c>
      <c r="B328" s="16">
        <v>52444</v>
      </c>
      <c r="C328" s="17">
        <v>83.095687634408606</v>
      </c>
      <c r="D328" s="17">
        <v>80.963861290322583</v>
      </c>
      <c r="E328" s="17">
        <v>79.250527311827966</v>
      </c>
      <c r="F328" s="17">
        <v>85.401873548387101</v>
      </c>
      <c r="G328" s="17">
        <v>85.798015913978489</v>
      </c>
      <c r="J328" s="17">
        <v>7.5172999999999996</v>
      </c>
      <c r="K328" s="18">
        <v>7.4600999999999997</v>
      </c>
    </row>
    <row r="329" spans="1:11" x14ac:dyDescent="0.2">
      <c r="A329" s="2">
        <f t="shared" si="4"/>
        <v>2043</v>
      </c>
      <c r="B329" s="16">
        <v>52475</v>
      </c>
      <c r="C329" s="17">
        <v>76.62606000000001</v>
      </c>
      <c r="D329" s="17">
        <v>73.494612222222216</v>
      </c>
      <c r="E329" s="17">
        <v>74.389814444444454</v>
      </c>
      <c r="F329" s="17">
        <v>81.259456666666665</v>
      </c>
      <c r="G329" s="17">
        <v>83.914186666666666</v>
      </c>
      <c r="J329" s="17">
        <v>7.2502000000000004</v>
      </c>
      <c r="K329" s="18">
        <v>7.2693000000000003</v>
      </c>
    </row>
    <row r="330" spans="1:11" x14ac:dyDescent="0.2">
      <c r="A330" s="2">
        <f t="shared" ref="A330:A365" si="5">YEAR(B330)</f>
        <v>2043</v>
      </c>
      <c r="B330" s="16">
        <v>52505</v>
      </c>
      <c r="C330" s="17">
        <v>74.178399999999996</v>
      </c>
      <c r="D330" s="17">
        <v>67.576285483870976</v>
      </c>
      <c r="E330" s="17">
        <v>72.792175483870963</v>
      </c>
      <c r="F330" s="17">
        <v>76.973357096774194</v>
      </c>
      <c r="G330" s="17">
        <v>79.784601935483877</v>
      </c>
      <c r="J330" s="17">
        <v>7.3074000000000003</v>
      </c>
      <c r="K330" s="18">
        <v>7.6127000000000002</v>
      </c>
    </row>
    <row r="331" spans="1:11" x14ac:dyDescent="0.2">
      <c r="A331" s="2">
        <f t="shared" si="5"/>
        <v>2043</v>
      </c>
      <c r="B331" s="16">
        <v>52536</v>
      </c>
      <c r="C331" s="17">
        <v>76.545095145631052</v>
      </c>
      <c r="D331" s="17">
        <v>69.618849528432733</v>
      </c>
      <c r="E331" s="17">
        <v>76.020249736477112</v>
      </c>
      <c r="F331" s="17">
        <v>80.565083661581141</v>
      </c>
      <c r="G331" s="17">
        <v>82.990407808599173</v>
      </c>
      <c r="J331" s="17">
        <v>7.4218999999999999</v>
      </c>
      <c r="K331" s="18">
        <v>7.9370000000000003</v>
      </c>
    </row>
    <row r="332" spans="1:11" x14ac:dyDescent="0.2">
      <c r="A332" s="2">
        <f t="shared" si="5"/>
        <v>2043</v>
      </c>
      <c r="B332" s="16">
        <v>52566</v>
      </c>
      <c r="C332" s="17">
        <v>83.021909892473118</v>
      </c>
      <c r="D332" s="17">
        <v>71.843101505376339</v>
      </c>
      <c r="E332" s="17">
        <v>80.917961075268821</v>
      </c>
      <c r="F332" s="17">
        <v>83.417777526881707</v>
      </c>
      <c r="G332" s="17">
        <v>84.211054838709671</v>
      </c>
      <c r="J332" s="17">
        <v>7.8034999999999997</v>
      </c>
      <c r="K332" s="18">
        <v>8.3376999999999999</v>
      </c>
    </row>
    <row r="333" spans="1:11" x14ac:dyDescent="0.2">
      <c r="A333" s="2">
        <f t="shared" si="5"/>
        <v>2044</v>
      </c>
      <c r="B333" s="16">
        <v>52597</v>
      </c>
      <c r="C333" s="17">
        <v>83.377869354838708</v>
      </c>
      <c r="D333" s="17">
        <v>72.920018602150549</v>
      </c>
      <c r="E333" s="17">
        <v>79.581742258064509</v>
      </c>
      <c r="F333" s="17">
        <v>84.182032688172029</v>
      </c>
      <c r="G333" s="17">
        <v>86.200407526881733</v>
      </c>
      <c r="J333" s="17">
        <v>7.9634</v>
      </c>
      <c r="K333" s="18">
        <v>8.1390999999999991</v>
      </c>
    </row>
    <row r="334" spans="1:11" x14ac:dyDescent="0.2">
      <c r="A334" s="2">
        <f t="shared" si="5"/>
        <v>2044</v>
      </c>
      <c r="B334" s="16">
        <v>52628</v>
      </c>
      <c r="C334" s="17">
        <v>78.902215287356327</v>
      </c>
      <c r="D334" s="17">
        <v>71.337928850574713</v>
      </c>
      <c r="E334" s="17">
        <v>76.361913333333334</v>
      </c>
      <c r="F334" s="17">
        <v>80.957950459770117</v>
      </c>
      <c r="G334" s="17">
        <v>84.318500919540227</v>
      </c>
      <c r="J334" s="17">
        <v>7.9829999999999997</v>
      </c>
      <c r="K334" s="18">
        <v>8.5295000000000005</v>
      </c>
    </row>
    <row r="335" spans="1:11" x14ac:dyDescent="0.2">
      <c r="A335" s="2">
        <f t="shared" si="5"/>
        <v>2044</v>
      </c>
      <c r="B335" s="16">
        <v>52657</v>
      </c>
      <c r="C335" s="17">
        <v>73.494022045760417</v>
      </c>
      <c r="D335" s="17">
        <v>66.558692328398379</v>
      </c>
      <c r="E335" s="17">
        <v>69.42410596231494</v>
      </c>
      <c r="F335" s="17">
        <v>73.837727496635267</v>
      </c>
      <c r="G335" s="17">
        <v>74.781188761776576</v>
      </c>
      <c r="J335" s="17">
        <v>7.7291999999999996</v>
      </c>
      <c r="K335" s="18">
        <v>7.9244000000000003</v>
      </c>
    </row>
    <row r="336" spans="1:11" x14ac:dyDescent="0.2">
      <c r="A336" s="2">
        <f t="shared" si="5"/>
        <v>2044</v>
      </c>
      <c r="B336" s="16">
        <v>52688</v>
      </c>
      <c r="C336" s="17">
        <v>69.320753999999994</v>
      </c>
      <c r="D336" s="17">
        <v>63.659828222222231</v>
      </c>
      <c r="E336" s="17">
        <v>65.23079088888889</v>
      </c>
      <c r="F336" s="17">
        <v>63.455873333333336</v>
      </c>
      <c r="G336" s="17">
        <v>66.302171555555546</v>
      </c>
      <c r="J336" s="17">
        <v>7.4364999999999997</v>
      </c>
      <c r="K336" s="18">
        <v>7.4560000000000004</v>
      </c>
    </row>
    <row r="337" spans="1:11" x14ac:dyDescent="0.2">
      <c r="A337" s="2">
        <f t="shared" si="5"/>
        <v>2044</v>
      </c>
      <c r="B337" s="16">
        <v>52718</v>
      </c>
      <c r="C337" s="17">
        <v>68.119053440860213</v>
      </c>
      <c r="D337" s="17">
        <v>65.207726236559139</v>
      </c>
      <c r="E337" s="17">
        <v>63.972382795698927</v>
      </c>
      <c r="F337" s="17">
        <v>66.174010967741935</v>
      </c>
      <c r="G337" s="17">
        <v>69.666461075268813</v>
      </c>
      <c r="J337" s="17">
        <v>7.4560000000000004</v>
      </c>
      <c r="K337" s="18">
        <v>7.3779000000000003</v>
      </c>
    </row>
    <row r="338" spans="1:11" x14ac:dyDescent="0.2">
      <c r="A338" s="2">
        <f t="shared" si="5"/>
        <v>2044</v>
      </c>
      <c r="B338" s="16">
        <v>52749</v>
      </c>
      <c r="C338" s="17">
        <v>74.430894444444448</v>
      </c>
      <c r="D338" s="17">
        <v>72.391363555555557</v>
      </c>
      <c r="E338" s="17">
        <v>70.210746666666665</v>
      </c>
      <c r="F338" s="17">
        <v>72.332815777777782</v>
      </c>
      <c r="G338" s="17">
        <v>76.245168222222219</v>
      </c>
      <c r="J338" s="17">
        <v>7.2998000000000003</v>
      </c>
      <c r="K338" s="18">
        <v>7.2412999999999998</v>
      </c>
    </row>
    <row r="339" spans="1:11" x14ac:dyDescent="0.2">
      <c r="A339" s="2">
        <f t="shared" si="5"/>
        <v>2044</v>
      </c>
      <c r="B339" s="16">
        <v>52779</v>
      </c>
      <c r="C339" s="17">
        <v>84.803612903225797</v>
      </c>
      <c r="D339" s="17">
        <v>80.655375698924715</v>
      </c>
      <c r="E339" s="17">
        <v>80.66360688172044</v>
      </c>
      <c r="F339" s="17">
        <v>82.483915053763425</v>
      </c>
      <c r="G339" s="17">
        <v>83.208177956989246</v>
      </c>
      <c r="J339" s="17">
        <v>7.4169</v>
      </c>
      <c r="K339" s="18">
        <v>7.3193000000000001</v>
      </c>
    </row>
    <row r="340" spans="1:11" x14ac:dyDescent="0.2">
      <c r="A340" s="2">
        <f t="shared" si="5"/>
        <v>2044</v>
      </c>
      <c r="B340" s="16">
        <v>52810</v>
      </c>
      <c r="C340" s="17">
        <v>85.222374516129022</v>
      </c>
      <c r="D340" s="17">
        <v>83.091670000000008</v>
      </c>
      <c r="E340" s="17">
        <v>81.290344516129025</v>
      </c>
      <c r="F340" s="17">
        <v>87.514698064516125</v>
      </c>
      <c r="G340" s="17">
        <v>88.012534516129037</v>
      </c>
      <c r="J340" s="17">
        <v>7.6901999999999999</v>
      </c>
      <c r="K340" s="18">
        <v>7.6315999999999997</v>
      </c>
    </row>
    <row r="341" spans="1:11" x14ac:dyDescent="0.2">
      <c r="A341" s="2">
        <f t="shared" si="5"/>
        <v>2044</v>
      </c>
      <c r="B341" s="16">
        <v>52841</v>
      </c>
      <c r="C341" s="17">
        <v>78.388461111111113</v>
      </c>
      <c r="D341" s="17">
        <v>75.184988888888881</v>
      </c>
      <c r="E341" s="17">
        <v>76.100786666666664</v>
      </c>
      <c r="F341" s="17">
        <v>83.128424444444434</v>
      </c>
      <c r="G341" s="17">
        <v>85.844212222222211</v>
      </c>
      <c r="J341" s="17">
        <v>7.4169</v>
      </c>
      <c r="K341" s="18">
        <v>7.4364999999999997</v>
      </c>
    </row>
    <row r="342" spans="1:11" x14ac:dyDescent="0.2">
      <c r="A342" s="2">
        <f t="shared" si="5"/>
        <v>2044</v>
      </c>
      <c r="B342" s="16">
        <v>52871</v>
      </c>
      <c r="C342" s="17">
        <v>75.736233333333331</v>
      </c>
      <c r="D342" s="17">
        <v>69.007588924731181</v>
      </c>
      <c r="E342" s="17">
        <v>74.247081182795696</v>
      </c>
      <c r="F342" s="17">
        <v>78.684390752688174</v>
      </c>
      <c r="G342" s="17">
        <v>81.492656666666662</v>
      </c>
      <c r="J342" s="17">
        <v>7.4755000000000003</v>
      </c>
      <c r="K342" s="18">
        <v>7.7877999999999998</v>
      </c>
    </row>
    <row r="343" spans="1:11" x14ac:dyDescent="0.2">
      <c r="A343" s="2">
        <f t="shared" si="5"/>
        <v>2044</v>
      </c>
      <c r="B343" s="16">
        <v>52902</v>
      </c>
      <c r="C343" s="17">
        <v>78.399850554785033</v>
      </c>
      <c r="D343" s="17">
        <v>71.337987198335654</v>
      </c>
      <c r="E343" s="17">
        <v>77.971095214979201</v>
      </c>
      <c r="F343" s="17">
        <v>82.474108959778079</v>
      </c>
      <c r="G343" s="17">
        <v>85.006426490984737</v>
      </c>
      <c r="J343" s="17">
        <v>7.5926</v>
      </c>
      <c r="K343" s="18">
        <v>8.1196000000000002</v>
      </c>
    </row>
    <row r="344" spans="1:11" x14ac:dyDescent="0.2">
      <c r="A344" s="2">
        <f t="shared" si="5"/>
        <v>2044</v>
      </c>
      <c r="B344" s="16">
        <v>52932</v>
      </c>
      <c r="C344" s="17">
        <v>84.931414301075279</v>
      </c>
      <c r="D344" s="17">
        <v>73.495499032258067</v>
      </c>
      <c r="E344" s="17">
        <v>82.779070860215057</v>
      </c>
      <c r="F344" s="17">
        <v>85.336385376344083</v>
      </c>
      <c r="G344" s="17">
        <v>86.147910322580643</v>
      </c>
      <c r="J344" s="17">
        <v>7.9829999999999997</v>
      </c>
      <c r="K344" s="18">
        <v>8.5295000000000005</v>
      </c>
    </row>
    <row r="345" spans="1:11" x14ac:dyDescent="0.2">
      <c r="A345" s="2">
        <f t="shared" si="5"/>
        <v>2045</v>
      </c>
      <c r="B345" s="16">
        <v>52963</v>
      </c>
      <c r="C345" s="17">
        <v>85.295561075268822</v>
      </c>
      <c r="D345" s="17">
        <v>74.597176774193542</v>
      </c>
      <c r="E345" s="17">
        <v>81.412121397849475</v>
      </c>
      <c r="F345" s="17">
        <v>86.118219354838715</v>
      </c>
      <c r="G345" s="17">
        <v>88.183012258064522</v>
      </c>
      <c r="J345" s="17">
        <v>8.1465999999999994</v>
      </c>
      <c r="K345" s="18">
        <v>8.3262999999999998</v>
      </c>
    </row>
    <row r="346" spans="1:11" x14ac:dyDescent="0.2">
      <c r="A346" s="2">
        <f t="shared" si="5"/>
        <v>2045</v>
      </c>
      <c r="B346" s="16">
        <v>52994</v>
      </c>
      <c r="C346" s="17">
        <v>80.698821428571435</v>
      </c>
      <c r="D346" s="17">
        <v>72.965205714285702</v>
      </c>
      <c r="E346" s="17">
        <v>78.093900000000005</v>
      </c>
      <c r="F346" s="17">
        <v>82.817535714285711</v>
      </c>
      <c r="G346" s="17">
        <v>86.244394285714293</v>
      </c>
      <c r="J346" s="17">
        <v>8.1666000000000007</v>
      </c>
      <c r="K346" s="18">
        <v>8.7256999999999998</v>
      </c>
    </row>
    <row r="347" spans="1:11" x14ac:dyDescent="0.2">
      <c r="A347" s="2">
        <f t="shared" si="5"/>
        <v>2045</v>
      </c>
      <c r="B347" s="16">
        <v>53022</v>
      </c>
      <c r="C347" s="17">
        <v>75.184384764468362</v>
      </c>
      <c r="D347" s="17">
        <v>68.089537456258412</v>
      </c>
      <c r="E347" s="17">
        <v>71.02085858681022</v>
      </c>
      <c r="F347" s="17">
        <v>75.53599557200539</v>
      </c>
      <c r="G347" s="17">
        <v>76.501156527590837</v>
      </c>
      <c r="J347" s="17">
        <v>7.907</v>
      </c>
      <c r="K347" s="18">
        <v>8.1067</v>
      </c>
    </row>
    <row r="348" spans="1:11" x14ac:dyDescent="0.2">
      <c r="A348" s="2">
        <f t="shared" si="5"/>
        <v>2045</v>
      </c>
      <c r="B348" s="16">
        <v>53053</v>
      </c>
      <c r="C348" s="17">
        <v>70.787224444444448</v>
      </c>
      <c r="D348" s="17">
        <v>65.034325555555554</v>
      </c>
      <c r="E348" s="17">
        <v>66.604153333333343</v>
      </c>
      <c r="F348" s="17">
        <v>64.899847777777779</v>
      </c>
      <c r="G348" s="17">
        <v>67.801633333333342</v>
      </c>
      <c r="J348" s="17">
        <v>7.6074999999999999</v>
      </c>
      <c r="K348" s="18">
        <v>7.6275000000000004</v>
      </c>
    </row>
    <row r="349" spans="1:11" x14ac:dyDescent="0.2">
      <c r="A349" s="2">
        <f t="shared" si="5"/>
        <v>2045</v>
      </c>
      <c r="B349" s="16">
        <v>53083</v>
      </c>
      <c r="C349" s="17">
        <v>69.865647849462363</v>
      </c>
      <c r="D349" s="17">
        <v>66.785186236559142</v>
      </c>
      <c r="E349" s="17">
        <v>65.621435913978488</v>
      </c>
      <c r="F349" s="17">
        <v>67.729299462365589</v>
      </c>
      <c r="G349" s="17">
        <v>71.355387634408601</v>
      </c>
      <c r="J349" s="17">
        <v>7.6275000000000004</v>
      </c>
      <c r="K349" s="18">
        <v>7.5476000000000001</v>
      </c>
    </row>
    <row r="350" spans="1:11" x14ac:dyDescent="0.2">
      <c r="A350" s="2">
        <f t="shared" si="5"/>
        <v>2045</v>
      </c>
      <c r="B350" s="16">
        <v>53114</v>
      </c>
      <c r="C350" s="17">
        <v>76.142812666666657</v>
      </c>
      <c r="D350" s="17">
        <v>74.056362888888899</v>
      </c>
      <c r="E350" s="17">
        <v>71.825586222222228</v>
      </c>
      <c r="F350" s="17">
        <v>73.996472666666676</v>
      </c>
      <c r="G350" s="17">
        <v>77.998813111111119</v>
      </c>
      <c r="J350" s="17">
        <v>7.4676999999999998</v>
      </c>
      <c r="K350" s="18">
        <v>7.4077999999999999</v>
      </c>
    </row>
    <row r="351" spans="1:11" x14ac:dyDescent="0.2">
      <c r="A351" s="2">
        <f t="shared" si="5"/>
        <v>2045</v>
      </c>
      <c r="B351" s="16">
        <v>53144</v>
      </c>
      <c r="C351" s="17">
        <v>86.754099032258054</v>
      </c>
      <c r="D351" s="17">
        <v>82.510445161290306</v>
      </c>
      <c r="E351" s="17">
        <v>82.518869784946247</v>
      </c>
      <c r="F351" s="17">
        <v>84.381045053763444</v>
      </c>
      <c r="G351" s="17">
        <v>85.121966881720425</v>
      </c>
      <c r="J351" s="17">
        <v>7.5875000000000004</v>
      </c>
      <c r="K351" s="18">
        <v>7.4877000000000002</v>
      </c>
    </row>
    <row r="352" spans="1:11" x14ac:dyDescent="0.2">
      <c r="A352" s="2">
        <f t="shared" si="5"/>
        <v>2045</v>
      </c>
      <c r="B352" s="16">
        <v>53175</v>
      </c>
      <c r="C352" s="17">
        <v>87.182484193548376</v>
      </c>
      <c r="D352" s="17">
        <v>85.00277709677421</v>
      </c>
      <c r="E352" s="17">
        <v>83.160025483870967</v>
      </c>
      <c r="F352" s="17">
        <v>89.527532580645158</v>
      </c>
      <c r="G352" s="17">
        <v>90.036826129032264</v>
      </c>
      <c r="J352" s="17">
        <v>7.8670999999999998</v>
      </c>
      <c r="K352" s="18">
        <v>7.8071999999999999</v>
      </c>
    </row>
    <row r="353" spans="1:11" x14ac:dyDescent="0.2">
      <c r="A353" s="2">
        <f t="shared" si="5"/>
        <v>2045</v>
      </c>
      <c r="B353" s="16">
        <v>53206</v>
      </c>
      <c r="C353" s="17">
        <v>80.191392222222234</v>
      </c>
      <c r="D353" s="17">
        <v>76.914236666666667</v>
      </c>
      <c r="E353" s="17">
        <v>77.851106666666666</v>
      </c>
      <c r="F353" s="17">
        <v>85.040378888888881</v>
      </c>
      <c r="G353" s="17">
        <v>87.818624444444453</v>
      </c>
      <c r="J353" s="17">
        <v>7.5875000000000004</v>
      </c>
      <c r="K353" s="18">
        <v>7.6074999999999999</v>
      </c>
    </row>
    <row r="354" spans="1:11" x14ac:dyDescent="0.2">
      <c r="A354" s="2">
        <f t="shared" si="5"/>
        <v>2045</v>
      </c>
      <c r="B354" s="16">
        <v>53236</v>
      </c>
      <c r="C354" s="17">
        <v>77.478171720430097</v>
      </c>
      <c r="D354" s="17">
        <v>70.594765806451619</v>
      </c>
      <c r="E354" s="17">
        <v>75.954763010752686</v>
      </c>
      <c r="F354" s="17">
        <v>80.494134946236571</v>
      </c>
      <c r="G354" s="17">
        <v>83.366987849462376</v>
      </c>
      <c r="J354" s="17">
        <v>7.6474000000000002</v>
      </c>
      <c r="K354" s="18">
        <v>7.9668999999999999</v>
      </c>
    </row>
    <row r="355" spans="1:11" x14ac:dyDescent="0.2">
      <c r="A355" s="2">
        <f t="shared" si="5"/>
        <v>2045</v>
      </c>
      <c r="B355" s="16">
        <v>53267</v>
      </c>
      <c r="C355" s="17">
        <v>80.203050859916786</v>
      </c>
      <c r="D355" s="17">
        <v>72.978763023578367</v>
      </c>
      <c r="E355" s="17">
        <v>79.764431373092933</v>
      </c>
      <c r="F355" s="17">
        <v>84.371015325936199</v>
      </c>
      <c r="G355" s="17">
        <v>86.961575298196934</v>
      </c>
      <c r="J355" s="17">
        <v>7.7671999999999999</v>
      </c>
      <c r="K355" s="18">
        <v>8.3063000000000002</v>
      </c>
    </row>
    <row r="356" spans="1:11" x14ac:dyDescent="0.2">
      <c r="A356" s="2">
        <f t="shared" si="5"/>
        <v>2045</v>
      </c>
      <c r="B356" s="16">
        <v>53297</v>
      </c>
      <c r="C356" s="17">
        <v>86.703746774193547</v>
      </c>
      <c r="D356" s="17">
        <v>75.095261075268823</v>
      </c>
      <c r="E356" s="17">
        <v>84.447964516129034</v>
      </c>
      <c r="F356" s="17">
        <v>87.248458279569903</v>
      </c>
      <c r="G356" s="17">
        <v>88.046843225806441</v>
      </c>
      <c r="J356" s="17">
        <v>8.1666000000000007</v>
      </c>
      <c r="K356" s="18">
        <v>8.7256999999999998</v>
      </c>
    </row>
    <row r="357" spans="1:11" x14ac:dyDescent="0.2">
      <c r="A357" s="2">
        <f t="shared" si="5"/>
        <v>2046</v>
      </c>
      <c r="B357" s="16">
        <v>53328</v>
      </c>
      <c r="C357" s="17">
        <v>87.457348064516125</v>
      </c>
      <c r="D357" s="17">
        <v>76.433384301075264</v>
      </c>
      <c r="E357" s="17">
        <v>83.504021720430103</v>
      </c>
      <c r="F357" s="17">
        <v>88.181138602150526</v>
      </c>
      <c r="G357" s="17">
        <v>90.36305139784946</v>
      </c>
      <c r="J357" s="17">
        <v>8.3339999999999996</v>
      </c>
      <c r="K357" s="18">
        <v>8.5177999999999994</v>
      </c>
    </row>
    <row r="358" spans="1:11" x14ac:dyDescent="0.2">
      <c r="A358" s="2">
        <f t="shared" si="5"/>
        <v>2046</v>
      </c>
      <c r="B358" s="16">
        <v>53359</v>
      </c>
      <c r="C358" s="17">
        <v>82.554897142857143</v>
      </c>
      <c r="D358" s="17">
        <v>74.643407142857129</v>
      </c>
      <c r="E358" s="17">
        <v>79.890064285714288</v>
      </c>
      <c r="F358" s="17">
        <v>84.722334285714282</v>
      </c>
      <c r="G358" s="17">
        <v>88.228012857142872</v>
      </c>
      <c r="J358" s="17">
        <v>8.3544</v>
      </c>
      <c r="K358" s="18">
        <v>8.9262999999999995</v>
      </c>
    </row>
    <row r="359" spans="1:11" x14ac:dyDescent="0.2">
      <c r="A359" s="2">
        <f t="shared" si="5"/>
        <v>2046</v>
      </c>
      <c r="B359" s="16">
        <v>53387</v>
      </c>
      <c r="C359" s="17">
        <v>76.913625679676983</v>
      </c>
      <c r="D359" s="17">
        <v>69.655597267833116</v>
      </c>
      <c r="E359" s="17">
        <v>72.65433755047107</v>
      </c>
      <c r="F359" s="17">
        <v>77.273326837146712</v>
      </c>
      <c r="G359" s="17">
        <v>78.260681965006725</v>
      </c>
      <c r="J359" s="17">
        <v>8.0889000000000006</v>
      </c>
      <c r="K359" s="18">
        <v>8.2931000000000008</v>
      </c>
    </row>
    <row r="360" spans="1:11" x14ac:dyDescent="0.2">
      <c r="A360" s="2">
        <f t="shared" si="5"/>
        <v>2046</v>
      </c>
      <c r="B360" s="16">
        <v>53418</v>
      </c>
      <c r="C360" s="17">
        <v>72.415328888888894</v>
      </c>
      <c r="D360" s="17">
        <v>66.530112222222229</v>
      </c>
      <c r="E360" s="17">
        <v>68.136047777777776</v>
      </c>
      <c r="F360" s="17">
        <v>66.39255</v>
      </c>
      <c r="G360" s="17">
        <v>69.361073333333323</v>
      </c>
      <c r="J360" s="17">
        <v>7.7824999999999998</v>
      </c>
      <c r="K360" s="18">
        <v>7.8029000000000002</v>
      </c>
    </row>
    <row r="361" spans="1:11" x14ac:dyDescent="0.2">
      <c r="A361" s="2">
        <f t="shared" si="5"/>
        <v>2046</v>
      </c>
      <c r="B361" s="16">
        <v>53448</v>
      </c>
      <c r="C361" s="17">
        <v>71.472553978494631</v>
      </c>
      <c r="D361" s="17">
        <v>68.321245161290321</v>
      </c>
      <c r="E361" s="17">
        <v>67.130729247311834</v>
      </c>
      <c r="F361" s="17">
        <v>69.28706924731182</v>
      </c>
      <c r="G361" s="17">
        <v>72.996560752688168</v>
      </c>
      <c r="J361" s="17">
        <v>7.8029000000000002</v>
      </c>
      <c r="K361" s="18">
        <v>7.7211999999999996</v>
      </c>
    </row>
    <row r="362" spans="1:11" x14ac:dyDescent="0.2">
      <c r="A362" s="2">
        <f t="shared" si="5"/>
        <v>2046</v>
      </c>
      <c r="B362" s="16">
        <v>53479</v>
      </c>
      <c r="C362" s="17">
        <v>77.89409533333334</v>
      </c>
      <c r="D362" s="17">
        <v>75.759657777777775</v>
      </c>
      <c r="E362" s="17">
        <v>73.47757822222222</v>
      </c>
      <c r="F362" s="17">
        <v>75.698390000000003</v>
      </c>
      <c r="G362" s="17">
        <v>79.792785555555554</v>
      </c>
      <c r="J362" s="17">
        <v>7.6395</v>
      </c>
      <c r="K362" s="18">
        <v>7.5781999999999998</v>
      </c>
    </row>
    <row r="363" spans="1:11" x14ac:dyDescent="0.2">
      <c r="A363" s="2">
        <f t="shared" si="5"/>
        <v>2046</v>
      </c>
      <c r="B363" s="16">
        <v>53509</v>
      </c>
      <c r="C363" s="17">
        <v>88.749440215053767</v>
      </c>
      <c r="D363" s="17">
        <v>84.408190430107524</v>
      </c>
      <c r="E363" s="17">
        <v>84.416798494623649</v>
      </c>
      <c r="F363" s="17">
        <v>86.321812580645158</v>
      </c>
      <c r="G363" s="17">
        <v>87.079763333333332</v>
      </c>
      <c r="J363" s="17">
        <v>7.7619999999999996</v>
      </c>
      <c r="K363" s="18">
        <v>7.6599000000000004</v>
      </c>
    </row>
    <row r="364" spans="1:11" x14ac:dyDescent="0.2">
      <c r="A364" s="2">
        <f t="shared" si="5"/>
        <v>2046</v>
      </c>
      <c r="B364" s="16">
        <v>53540</v>
      </c>
      <c r="C364" s="17">
        <v>89.187687096774198</v>
      </c>
      <c r="D364" s="17">
        <v>86.957845806451616</v>
      </c>
      <c r="E364" s="17">
        <v>85.072707096774195</v>
      </c>
      <c r="F364" s="17">
        <v>91.586672258064524</v>
      </c>
      <c r="G364" s="17">
        <v>92.10766935483872</v>
      </c>
      <c r="J364" s="17">
        <v>8.048</v>
      </c>
      <c r="K364" s="18">
        <v>7.9866999999999999</v>
      </c>
    </row>
    <row r="365" spans="1:11" x14ac:dyDescent="0.2">
      <c r="A365" s="2">
        <f t="shared" si="5"/>
        <v>2046</v>
      </c>
      <c r="B365" s="16">
        <v>53571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J365" s="17">
        <v>0</v>
      </c>
      <c r="K365" s="18">
        <v>0</v>
      </c>
    </row>
    <row r="366" spans="1:11" x14ac:dyDescent="0.2">
      <c r="B366" s="16"/>
    </row>
    <row r="367" spans="1:11" x14ac:dyDescent="0.2">
      <c r="B367" s="16"/>
    </row>
    <row r="368" spans="1:11" x14ac:dyDescent="0.2">
      <c r="A368" s="19"/>
      <c r="B368" s="16"/>
      <c r="C368" s="20" t="str">
        <f>C7</f>
        <v xml:space="preserve">COB </v>
      </c>
      <c r="D368" s="20" t="str">
        <f>D7</f>
        <v>PV</v>
      </c>
      <c r="E368" s="20" t="str">
        <f>E7</f>
        <v>MidC</v>
      </c>
      <c r="F368" s="20" t="str">
        <f>F7</f>
        <v>SP15</v>
      </c>
      <c r="G368" s="20" t="str">
        <f>G7</f>
        <v>NP15</v>
      </c>
      <c r="H368" s="19"/>
      <c r="I368" s="19"/>
      <c r="J368" s="20" t="str">
        <f>J7</f>
        <v>NG-East</v>
      </c>
      <c r="K368" s="20" t="str">
        <f>K7</f>
        <v>NG-West</v>
      </c>
    </row>
    <row r="369" spans="1:11" x14ac:dyDescent="0.2">
      <c r="A369" s="21">
        <v>2017</v>
      </c>
      <c r="C369" s="22">
        <f>SUMIF($A$9:$A$365,$A369,C$9:C$365)/12</f>
        <v>28.250591164318578</v>
      </c>
      <c r="D369" s="22">
        <f t="shared" ref="C369:G378" si="6">SUMIF($A$9:$A$365,$A369,D$9:D$365)/12</f>
        <v>28.27279226602899</v>
      </c>
      <c r="E369" s="22">
        <f t="shared" si="6"/>
        <v>24.755290307065739</v>
      </c>
      <c r="F369" s="22">
        <f t="shared" si="6"/>
        <v>33.660151109438573</v>
      </c>
      <c r="G369" s="22">
        <f t="shared" si="6"/>
        <v>35.088603600906026</v>
      </c>
      <c r="H369" s="19"/>
      <c r="I369" s="19"/>
      <c r="J369" s="22">
        <f>SUMIF($A$9:$A$365,$A369,J$9:J$365)/12</f>
        <v>3.1128750000000007</v>
      </c>
      <c r="K369" s="22">
        <f>SUMIF($A$9:$A$365,$A369,K$9:K$365)/12</f>
        <v>2.9245416666666664</v>
      </c>
    </row>
    <row r="370" spans="1:11" x14ac:dyDescent="0.2">
      <c r="A370" s="21">
        <f>A369+1</f>
        <v>2018</v>
      </c>
      <c r="C370" s="22">
        <f t="shared" si="6"/>
        <v>28.421969312953681</v>
      </c>
      <c r="D370" s="22">
        <f t="shared" si="6"/>
        <v>27.761041049543312</v>
      </c>
      <c r="E370" s="22">
        <f t="shared" si="6"/>
        <v>24.469910878367944</v>
      </c>
      <c r="F370" s="22">
        <f t="shared" si="6"/>
        <v>32.525648636583085</v>
      </c>
      <c r="G370" s="22">
        <f t="shared" si="6"/>
        <v>34.045178971084589</v>
      </c>
      <c r="H370" s="19"/>
      <c r="I370" s="19"/>
      <c r="J370" s="22">
        <f t="shared" ref="J370:K388" si="7">SUMIF($A$9:$A$365,$A370,J$9:J$365)/12</f>
        <v>2.8404583333333338</v>
      </c>
      <c r="K370" s="22">
        <f t="shared" si="7"/>
        <v>2.6419166666666665</v>
      </c>
    </row>
    <row r="371" spans="1:11" x14ac:dyDescent="0.2">
      <c r="A371" s="21">
        <f t="shared" ref="A371:A388" si="8">A370+1</f>
        <v>2019</v>
      </c>
      <c r="C371" s="22">
        <f t="shared" si="6"/>
        <v>29.425052730596565</v>
      </c>
      <c r="D371" s="22">
        <f t="shared" si="6"/>
        <v>28.505750455121099</v>
      </c>
      <c r="E371" s="22">
        <f t="shared" si="6"/>
        <v>25.182015165896996</v>
      </c>
      <c r="F371" s="22">
        <f t="shared" si="6"/>
        <v>32.569408000012963</v>
      </c>
      <c r="G371" s="22">
        <f t="shared" si="6"/>
        <v>34.163911811439654</v>
      </c>
      <c r="H371" s="19"/>
      <c r="I371" s="19"/>
      <c r="J371" s="22">
        <f t="shared" si="7"/>
        <v>2.7055000000000002</v>
      </c>
      <c r="K371" s="22">
        <f t="shared" si="7"/>
        <v>2.5346666666666668</v>
      </c>
    </row>
    <row r="372" spans="1:11" x14ac:dyDescent="0.2">
      <c r="A372" s="21">
        <f t="shared" si="8"/>
        <v>2020</v>
      </c>
      <c r="C372" s="22">
        <f t="shared" si="6"/>
        <v>30.648627476258152</v>
      </c>
      <c r="D372" s="22">
        <f t="shared" si="6"/>
        <v>29.205647171235469</v>
      </c>
      <c r="E372" s="22">
        <f t="shared" si="6"/>
        <v>26.406078696490251</v>
      </c>
      <c r="F372" s="22">
        <f t="shared" si="6"/>
        <v>33.532410248149411</v>
      </c>
      <c r="G372" s="22">
        <f t="shared" si="6"/>
        <v>34.817185534008509</v>
      </c>
      <c r="H372" s="19"/>
      <c r="I372" s="19"/>
      <c r="J372" s="22">
        <f t="shared" si="7"/>
        <v>2.7507500000000005</v>
      </c>
      <c r="K372" s="22">
        <f t="shared" si="7"/>
        <v>2.6178333333333335</v>
      </c>
    </row>
    <row r="373" spans="1:11" x14ac:dyDescent="0.2">
      <c r="A373" s="21">
        <f t="shared" si="8"/>
        <v>2021</v>
      </c>
      <c r="C373" s="22">
        <f t="shared" si="6"/>
        <v>32.071649270710587</v>
      </c>
      <c r="D373" s="22">
        <f t="shared" si="6"/>
        <v>30.298392173850406</v>
      </c>
      <c r="E373" s="22">
        <f t="shared" si="6"/>
        <v>27.938832139492888</v>
      </c>
      <c r="F373" s="22">
        <f t="shared" si="6"/>
        <v>34.298216271679536</v>
      </c>
      <c r="G373" s="22">
        <f t="shared" si="6"/>
        <v>35.636080523743999</v>
      </c>
      <c r="H373" s="19"/>
      <c r="I373" s="19"/>
      <c r="J373" s="22">
        <f t="shared" si="7"/>
        <v>2.8956666666666666</v>
      </c>
      <c r="K373" s="22">
        <f t="shared" si="7"/>
        <v>2.8735833333333338</v>
      </c>
    </row>
    <row r="374" spans="1:11" x14ac:dyDescent="0.2">
      <c r="A374" s="21">
        <f t="shared" si="8"/>
        <v>2022</v>
      </c>
      <c r="C374" s="22">
        <f t="shared" si="6"/>
        <v>33.417875067555208</v>
      </c>
      <c r="D374" s="22">
        <f t="shared" si="6"/>
        <v>33.091935327973381</v>
      </c>
      <c r="E374" s="22">
        <f t="shared" si="6"/>
        <v>29.780712455536644</v>
      </c>
      <c r="F374" s="22">
        <f t="shared" si="6"/>
        <v>36.534692261029591</v>
      </c>
      <c r="G374" s="22">
        <f t="shared" si="6"/>
        <v>38.391895356664442</v>
      </c>
      <c r="H374" s="19"/>
      <c r="I374" s="19"/>
      <c r="J374" s="22">
        <f t="shared" si="7"/>
        <v>3.089575</v>
      </c>
      <c r="K374" s="22">
        <f t="shared" si="7"/>
        <v>2.9630916666666667</v>
      </c>
    </row>
    <row r="375" spans="1:11" x14ac:dyDescent="0.2">
      <c r="A375" s="21">
        <f t="shared" si="8"/>
        <v>2023</v>
      </c>
      <c r="C375" s="22">
        <f t="shared" si="6"/>
        <v>36.667327719431434</v>
      </c>
      <c r="D375" s="22">
        <f t="shared" si="6"/>
        <v>36.450403805502489</v>
      </c>
      <c r="E375" s="22">
        <f t="shared" si="6"/>
        <v>34.663876899463858</v>
      </c>
      <c r="F375" s="22">
        <f t="shared" si="6"/>
        <v>39.623605099542118</v>
      </c>
      <c r="G375" s="22">
        <f t="shared" si="6"/>
        <v>40.976982740731877</v>
      </c>
      <c r="H375" s="19"/>
      <c r="I375" s="19"/>
      <c r="J375" s="22">
        <f t="shared" si="7"/>
        <v>3.5654916666666665</v>
      </c>
      <c r="K375" s="22">
        <f t="shared" si="7"/>
        <v>3.4117083333333333</v>
      </c>
    </row>
    <row r="376" spans="1:11" x14ac:dyDescent="0.2">
      <c r="A376" s="21">
        <f t="shared" si="8"/>
        <v>2024</v>
      </c>
      <c r="C376" s="22">
        <f t="shared" si="6"/>
        <v>40.277969745486175</v>
      </c>
      <c r="D376" s="22">
        <f t="shared" si="6"/>
        <v>39.798125152249007</v>
      </c>
      <c r="E376" s="22">
        <f t="shared" si="6"/>
        <v>39.496911571227884</v>
      </c>
      <c r="F376" s="22">
        <f t="shared" si="6"/>
        <v>42.817745949908556</v>
      </c>
      <c r="G376" s="22">
        <f t="shared" si="6"/>
        <v>43.831890890601869</v>
      </c>
      <c r="H376" s="19"/>
      <c r="I376" s="19"/>
      <c r="J376" s="22">
        <f t="shared" si="7"/>
        <v>4.0380166666666666</v>
      </c>
      <c r="K376" s="22">
        <f t="shared" si="7"/>
        <v>3.8758333333333339</v>
      </c>
    </row>
    <row r="377" spans="1:11" x14ac:dyDescent="0.2">
      <c r="A377" s="21">
        <f t="shared" si="8"/>
        <v>2025</v>
      </c>
      <c r="C377" s="22">
        <f t="shared" si="6"/>
        <v>43.033873960501914</v>
      </c>
      <c r="D377" s="22">
        <f t="shared" si="6"/>
        <v>42.713065896890846</v>
      </c>
      <c r="E377" s="22">
        <f t="shared" si="6"/>
        <v>42.532989500292601</v>
      </c>
      <c r="F377" s="22">
        <f t="shared" si="6"/>
        <v>45.923936653137524</v>
      </c>
      <c r="G377" s="22">
        <f t="shared" si="6"/>
        <v>47.103860651801369</v>
      </c>
      <c r="H377" s="19"/>
      <c r="I377" s="19"/>
      <c r="J377" s="22">
        <f t="shared" si="7"/>
        <v>4.1963833333333334</v>
      </c>
      <c r="K377" s="22">
        <f t="shared" si="7"/>
        <v>4.0209750000000009</v>
      </c>
    </row>
    <row r="378" spans="1:11" x14ac:dyDescent="0.2">
      <c r="A378" s="21">
        <f t="shared" si="8"/>
        <v>2026</v>
      </c>
      <c r="C378" s="22">
        <f t="shared" si="6"/>
        <v>43.709786742066974</v>
      </c>
      <c r="D378" s="22">
        <f t="shared" si="6"/>
        <v>43.567116951484159</v>
      </c>
      <c r="E378" s="22">
        <f t="shared" si="6"/>
        <v>43.422265103752949</v>
      </c>
      <c r="F378" s="22">
        <f t="shared" si="6"/>
        <v>47.15512934943083</v>
      </c>
      <c r="G378" s="22">
        <f t="shared" si="6"/>
        <v>48.51790473987645</v>
      </c>
      <c r="H378" s="19"/>
      <c r="I378" s="19"/>
      <c r="J378" s="22">
        <f t="shared" si="7"/>
        <v>4.2854083333333328</v>
      </c>
      <c r="K378" s="22">
        <f t="shared" si="7"/>
        <v>4.0799416666666675</v>
      </c>
    </row>
    <row r="379" spans="1:11" x14ac:dyDescent="0.2">
      <c r="A379" s="21">
        <f t="shared" si="8"/>
        <v>2027</v>
      </c>
      <c r="C379" s="22">
        <f t="shared" ref="C379:G388" si="9">SUMIF($A$9:$A$365,$A379,C$9:C$365)/12</f>
        <v>45.557742001522087</v>
      </c>
      <c r="D379" s="22">
        <f t="shared" si="9"/>
        <v>45.193194539005013</v>
      </c>
      <c r="E379" s="22">
        <f t="shared" si="9"/>
        <v>45.388876810264485</v>
      </c>
      <c r="F379" s="22">
        <f t="shared" si="9"/>
        <v>49.048097575046121</v>
      </c>
      <c r="G379" s="22">
        <f t="shared" si="9"/>
        <v>50.137592375920342</v>
      </c>
      <c r="H379" s="19"/>
      <c r="I379" s="19"/>
      <c r="J379" s="22">
        <f t="shared" si="7"/>
        <v>4.5170750000000002</v>
      </c>
      <c r="K379" s="22">
        <f t="shared" si="7"/>
        <v>4.3685083333333337</v>
      </c>
    </row>
    <row r="380" spans="1:11" x14ac:dyDescent="0.2">
      <c r="A380" s="21">
        <f t="shared" si="8"/>
        <v>2028</v>
      </c>
      <c r="C380" s="22">
        <f t="shared" si="9"/>
        <v>47.271630512547354</v>
      </c>
      <c r="D380" s="22">
        <f t="shared" si="9"/>
        <v>46.226553320089486</v>
      </c>
      <c r="E380" s="22">
        <f t="shared" si="9"/>
        <v>47.146420360611152</v>
      </c>
      <c r="F380" s="22">
        <f t="shared" si="9"/>
        <v>50.236169587237292</v>
      </c>
      <c r="G380" s="22">
        <f t="shared" si="9"/>
        <v>51.44962754128678</v>
      </c>
      <c r="H380" s="19"/>
      <c r="I380" s="19"/>
      <c r="J380" s="22">
        <f t="shared" si="7"/>
        <v>4.6358583333333341</v>
      </c>
      <c r="K380" s="22">
        <f t="shared" si="7"/>
        <v>4.5799333333333339</v>
      </c>
    </row>
    <row r="381" spans="1:11" x14ac:dyDescent="0.2">
      <c r="A381" s="21">
        <f t="shared" si="8"/>
        <v>2029</v>
      </c>
      <c r="C381" s="22">
        <f t="shared" si="9"/>
        <v>48.177817722383345</v>
      </c>
      <c r="D381" s="22">
        <f t="shared" si="9"/>
        <v>47.504442701156613</v>
      </c>
      <c r="E381" s="22">
        <f t="shared" si="9"/>
        <v>48.078885857939419</v>
      </c>
      <c r="F381" s="22">
        <f t="shared" si="9"/>
        <v>50.997587240053186</v>
      </c>
      <c r="G381" s="22">
        <f t="shared" si="9"/>
        <v>52.407732640894203</v>
      </c>
      <c r="H381" s="19"/>
      <c r="I381" s="19"/>
      <c r="J381" s="22">
        <f t="shared" si="7"/>
        <v>4.7798333333333334</v>
      </c>
      <c r="K381" s="22">
        <f t="shared" si="7"/>
        <v>4.7285000000000004</v>
      </c>
    </row>
    <row r="382" spans="1:11" x14ac:dyDescent="0.2">
      <c r="A382" s="21">
        <f t="shared" si="8"/>
        <v>2030</v>
      </c>
      <c r="C382" s="22">
        <f t="shared" si="9"/>
        <v>50.967040539449222</v>
      </c>
      <c r="D382" s="22">
        <f t="shared" si="9"/>
        <v>49.404350089831603</v>
      </c>
      <c r="E382" s="22">
        <f t="shared" si="9"/>
        <v>50.076768766751343</v>
      </c>
      <c r="F382" s="22">
        <f t="shared" si="9"/>
        <v>53.345778362179232</v>
      </c>
      <c r="G382" s="22">
        <f t="shared" si="9"/>
        <v>55.020510405220911</v>
      </c>
      <c r="H382" s="19"/>
      <c r="I382" s="19"/>
      <c r="J382" s="22">
        <f t="shared" si="7"/>
        <v>5.0602833333333326</v>
      </c>
      <c r="K382" s="22">
        <f t="shared" si="7"/>
        <v>5.0376416666666657</v>
      </c>
    </row>
    <row r="383" spans="1:11" x14ac:dyDescent="0.2">
      <c r="A383" s="21">
        <f t="shared" si="8"/>
        <v>2031</v>
      </c>
      <c r="C383" s="22">
        <f t="shared" si="9"/>
        <v>52.411587137526418</v>
      </c>
      <c r="D383" s="22">
        <f t="shared" si="9"/>
        <v>50.663047457636914</v>
      </c>
      <c r="E383" s="22">
        <f t="shared" si="9"/>
        <v>51.724589724742522</v>
      </c>
      <c r="F383" s="22">
        <f t="shared" si="9"/>
        <v>54.943382850444664</v>
      </c>
      <c r="G383" s="22">
        <f t="shared" si="9"/>
        <v>56.109741823873058</v>
      </c>
      <c r="H383" s="19"/>
      <c r="I383" s="19"/>
      <c r="J383" s="22">
        <f t="shared" si="7"/>
        <v>5.2008583333333336</v>
      </c>
      <c r="K383" s="22">
        <f t="shared" si="7"/>
        <v>5.1728166666666668</v>
      </c>
    </row>
    <row r="384" spans="1:11" x14ac:dyDescent="0.2">
      <c r="A384" s="21">
        <f t="shared" si="8"/>
        <v>2032</v>
      </c>
      <c r="C384" s="22">
        <f t="shared" si="9"/>
        <v>53.809294746650401</v>
      </c>
      <c r="D384" s="22">
        <f t="shared" si="9"/>
        <v>51.946516799211224</v>
      </c>
      <c r="E384" s="22">
        <f t="shared" si="9"/>
        <v>53.026559240580561</v>
      </c>
      <c r="F384" s="22">
        <f t="shared" si="9"/>
        <v>56.370806220788324</v>
      </c>
      <c r="G384" s="22">
        <f t="shared" si="9"/>
        <v>57.68773331669167</v>
      </c>
      <c r="H384" s="19"/>
      <c r="I384" s="19"/>
      <c r="J384" s="22">
        <f t="shared" si="7"/>
        <v>5.3501250000000011</v>
      </c>
      <c r="K384" s="22">
        <f t="shared" si="7"/>
        <v>5.3177416666666666</v>
      </c>
    </row>
    <row r="385" spans="1:11" x14ac:dyDescent="0.2">
      <c r="A385" s="21">
        <f t="shared" si="8"/>
        <v>2033</v>
      </c>
      <c r="C385" s="22">
        <f t="shared" si="9"/>
        <v>55.665669481422533</v>
      </c>
      <c r="D385" s="22">
        <f t="shared" si="9"/>
        <v>53.429035387520912</v>
      </c>
      <c r="E385" s="22">
        <f t="shared" si="9"/>
        <v>54.578800128689387</v>
      </c>
      <c r="F385" s="22">
        <f t="shared" si="9"/>
        <v>57.914220125100343</v>
      </c>
      <c r="G385" s="22">
        <f t="shared" si="9"/>
        <v>59.478268357372627</v>
      </c>
      <c r="H385" s="19"/>
      <c r="I385" s="19"/>
      <c r="J385" s="22">
        <f t="shared" si="7"/>
        <v>5.5327583333333337</v>
      </c>
      <c r="K385" s="22">
        <f t="shared" si="7"/>
        <v>5.498383333333333</v>
      </c>
    </row>
    <row r="386" spans="1:11" x14ac:dyDescent="0.2">
      <c r="A386" s="21">
        <f t="shared" si="8"/>
        <v>2034</v>
      </c>
      <c r="C386" s="22">
        <f t="shared" si="9"/>
        <v>57.181245435122214</v>
      </c>
      <c r="D386" s="22">
        <f t="shared" si="9"/>
        <v>54.550036420887778</v>
      </c>
      <c r="E386" s="22">
        <f t="shared" si="9"/>
        <v>56.142665229188871</v>
      </c>
      <c r="F386" s="22">
        <f t="shared" si="9"/>
        <v>59.230722916047121</v>
      </c>
      <c r="G386" s="22">
        <f t="shared" si="9"/>
        <v>60.215719826286907</v>
      </c>
      <c r="H386" s="19"/>
      <c r="I386" s="19"/>
      <c r="J386" s="22">
        <f t="shared" si="7"/>
        <v>5.6791666666666671</v>
      </c>
      <c r="K386" s="22">
        <f t="shared" si="7"/>
        <v>5.6844000000000001</v>
      </c>
    </row>
    <row r="387" spans="1:11" x14ac:dyDescent="0.2">
      <c r="A387" s="21">
        <f t="shared" si="8"/>
        <v>2035</v>
      </c>
      <c r="C387" s="22">
        <f t="shared" si="9"/>
        <v>58.565429877933077</v>
      </c>
      <c r="D387" s="22">
        <f t="shared" si="9"/>
        <v>55.574438487307312</v>
      </c>
      <c r="E387" s="22">
        <f t="shared" si="9"/>
        <v>57.078163050889678</v>
      </c>
      <c r="F387" s="22">
        <f t="shared" si="9"/>
        <v>60.375987823778956</v>
      </c>
      <c r="G387" s="22">
        <f t="shared" si="9"/>
        <v>61.812574216913738</v>
      </c>
      <c r="H387" s="19"/>
      <c r="I387" s="19"/>
      <c r="J387" s="22">
        <f t="shared" si="7"/>
        <v>5.8280666666666683</v>
      </c>
      <c r="K387" s="22">
        <f t="shared" si="7"/>
        <v>5.86395</v>
      </c>
    </row>
    <row r="388" spans="1:11" x14ac:dyDescent="0.2">
      <c r="A388" s="21">
        <f t="shared" si="8"/>
        <v>2036</v>
      </c>
      <c r="C388" s="22">
        <f t="shared" si="9"/>
        <v>60.694062444736375</v>
      </c>
      <c r="D388" s="22">
        <f t="shared" si="9"/>
        <v>57.438021022986987</v>
      </c>
      <c r="E388" s="22">
        <f t="shared" si="9"/>
        <v>59.077538135554583</v>
      </c>
      <c r="F388" s="22">
        <f t="shared" si="9"/>
        <v>62.510904541969012</v>
      </c>
      <c r="G388" s="22">
        <f t="shared" si="9"/>
        <v>64.01945251467248</v>
      </c>
      <c r="H388" s="19"/>
      <c r="I388" s="19"/>
      <c r="J388" s="22">
        <f t="shared" si="7"/>
        <v>6.0500083333333334</v>
      </c>
      <c r="K388" s="22">
        <f t="shared" si="7"/>
        <v>6.0839833333333333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6"/>
  <sheetViews>
    <sheetView zoomScaleNormal="100" workbookViewId="0"/>
  </sheetViews>
  <sheetFormatPr defaultRowHeight="12.75" x14ac:dyDescent="0.2"/>
  <cols>
    <col min="1" max="1" width="11.7109375" style="2" bestFit="1" customWidth="1"/>
    <col min="2" max="19" width="10.28515625" style="2" customWidth="1"/>
    <col min="20" max="16384" width="9.140625" style="2"/>
  </cols>
  <sheetData>
    <row r="1" spans="1:21" x14ac:dyDescent="0.2">
      <c r="A1" s="1" t="s">
        <v>15</v>
      </c>
    </row>
    <row r="2" spans="1:21" x14ac:dyDescent="0.2">
      <c r="B2" s="2">
        <v>2017</v>
      </c>
      <c r="C2" s="2">
        <f t="shared" ref="C2" si="0">B2+1</f>
        <v>2018</v>
      </c>
      <c r="D2" s="2">
        <f t="shared" ref="D2" si="1">C2+1</f>
        <v>2019</v>
      </c>
      <c r="E2" s="2">
        <f t="shared" ref="E2" si="2">D2+1</f>
        <v>2020</v>
      </c>
      <c r="F2" s="2">
        <f t="shared" ref="F2" si="3">E2+1</f>
        <v>2021</v>
      </c>
      <c r="G2" s="2">
        <f t="shared" ref="G2" si="4">F2+1</f>
        <v>2022</v>
      </c>
      <c r="H2" s="2">
        <f t="shared" ref="H2" si="5">G2+1</f>
        <v>2023</v>
      </c>
      <c r="I2" s="2">
        <f t="shared" ref="I2" si="6">H2+1</f>
        <v>2024</v>
      </c>
      <c r="J2" s="2">
        <f t="shared" ref="J2" si="7">I2+1</f>
        <v>2025</v>
      </c>
      <c r="K2" s="2">
        <f t="shared" ref="K2" si="8">J2+1</f>
        <v>2026</v>
      </c>
      <c r="L2" s="2">
        <f t="shared" ref="L2" si="9">K2+1</f>
        <v>2027</v>
      </c>
      <c r="M2" s="2">
        <f t="shared" ref="M2" si="10">L2+1</f>
        <v>2028</v>
      </c>
      <c r="N2" s="2">
        <f t="shared" ref="N2" si="11">M2+1</f>
        <v>2029</v>
      </c>
      <c r="O2" s="2">
        <f t="shared" ref="O2" si="12">N2+1</f>
        <v>2030</v>
      </c>
      <c r="P2" s="2">
        <f t="shared" ref="P2" si="13">O2+1</f>
        <v>2031</v>
      </c>
      <c r="Q2" s="2">
        <f t="shared" ref="Q2" si="14">P2+1</f>
        <v>2032</v>
      </c>
      <c r="R2" s="2">
        <f t="shared" ref="R2" si="15">Q2+1</f>
        <v>2033</v>
      </c>
      <c r="S2" s="2">
        <f t="shared" ref="S2" si="16">R2+1</f>
        <v>2034</v>
      </c>
      <c r="T2" s="2">
        <f>S2+1</f>
        <v>2035</v>
      </c>
      <c r="U2" s="2">
        <f>T2+1</f>
        <v>2036</v>
      </c>
    </row>
    <row r="3" spans="1:21" x14ac:dyDescent="0.2">
      <c r="A3" s="2" t="s">
        <v>10</v>
      </c>
      <c r="B3" s="3">
        <f>'Electric &amp; Gas Prices'!$C$369</f>
        <v>28.250591164318578</v>
      </c>
      <c r="C3" s="3">
        <f>'Electric &amp; Gas Prices'!$C$370</f>
        <v>28.421969312953681</v>
      </c>
      <c r="D3" s="3">
        <f>'Electric &amp; Gas Prices'!$C$371</f>
        <v>29.425052730596565</v>
      </c>
      <c r="E3" s="3">
        <f>'Electric &amp; Gas Prices'!$C$372</f>
        <v>30.648627476258152</v>
      </c>
      <c r="F3" s="3">
        <f>'Electric &amp; Gas Prices'!$C$373</f>
        <v>32.071649270710587</v>
      </c>
      <c r="G3" s="3">
        <f>'Electric &amp; Gas Prices'!$C$374</f>
        <v>33.417875067555208</v>
      </c>
      <c r="H3" s="3">
        <f>'Electric &amp; Gas Prices'!$C$375</f>
        <v>36.667327719431434</v>
      </c>
      <c r="I3" s="3">
        <f>'Electric &amp; Gas Prices'!$C$376</f>
        <v>40.277969745486175</v>
      </c>
      <c r="J3" s="3">
        <f>'Electric &amp; Gas Prices'!$C$377</f>
        <v>43.033873960501914</v>
      </c>
      <c r="K3" s="3">
        <f>'Electric &amp; Gas Prices'!$C$378</f>
        <v>43.709786742066974</v>
      </c>
      <c r="L3" s="3">
        <f>'Electric &amp; Gas Prices'!$C$379</f>
        <v>45.557742001522087</v>
      </c>
      <c r="M3" s="3">
        <f>'Electric &amp; Gas Prices'!$C$380</f>
        <v>47.271630512547354</v>
      </c>
      <c r="N3" s="3">
        <f>'Electric &amp; Gas Prices'!$C$381</f>
        <v>48.177817722383345</v>
      </c>
      <c r="O3" s="3">
        <f>'Electric &amp; Gas Prices'!$C$382</f>
        <v>50.967040539449222</v>
      </c>
      <c r="P3" s="3">
        <f>'Electric &amp; Gas Prices'!$C$383</f>
        <v>52.411587137526418</v>
      </c>
      <c r="Q3" s="3">
        <f>'Electric &amp; Gas Prices'!$C$384</f>
        <v>53.809294746650401</v>
      </c>
      <c r="R3" s="3">
        <f>'Electric &amp; Gas Prices'!$C$385</f>
        <v>55.665669481422533</v>
      </c>
      <c r="S3" s="3">
        <f>'Electric &amp; Gas Prices'!$C$386</f>
        <v>57.181245435122214</v>
      </c>
      <c r="T3" s="3">
        <f>'Electric &amp; Gas Prices'!$C$387</f>
        <v>58.565429877933077</v>
      </c>
      <c r="U3" s="3">
        <f>'Electric &amp; Gas Prices'!$C$388</f>
        <v>60.694062444736375</v>
      </c>
    </row>
    <row r="4" spans="1:21" x14ac:dyDescent="0.2">
      <c r="A4" s="2" t="s">
        <v>16</v>
      </c>
      <c r="B4" s="3">
        <f>'Electric &amp; Gas Prices'!$E$369</f>
        <v>24.755290307065739</v>
      </c>
      <c r="C4" s="3">
        <f>'Electric &amp; Gas Prices'!$E$370</f>
        <v>24.469910878367944</v>
      </c>
      <c r="D4" s="3">
        <f>'Electric &amp; Gas Prices'!$E$371</f>
        <v>25.182015165896996</v>
      </c>
      <c r="E4" s="3">
        <f>'Electric &amp; Gas Prices'!$E$372</f>
        <v>26.406078696490251</v>
      </c>
      <c r="F4" s="3">
        <f>'Electric &amp; Gas Prices'!$E$373</f>
        <v>27.938832139492888</v>
      </c>
      <c r="G4" s="3">
        <f>'Electric &amp; Gas Prices'!$E$374</f>
        <v>29.780712455536644</v>
      </c>
      <c r="H4" s="3">
        <f>'Electric &amp; Gas Prices'!$E$375</f>
        <v>34.663876899463858</v>
      </c>
      <c r="I4" s="3">
        <f>'Electric &amp; Gas Prices'!$E$376</f>
        <v>39.496911571227884</v>
      </c>
      <c r="J4" s="3">
        <f>'Electric &amp; Gas Prices'!$E$377</f>
        <v>42.532989500292601</v>
      </c>
      <c r="K4" s="3">
        <f>'Electric &amp; Gas Prices'!$E$378</f>
        <v>43.422265103752949</v>
      </c>
      <c r="L4" s="3">
        <f>'Electric &amp; Gas Prices'!$E$379</f>
        <v>45.388876810264485</v>
      </c>
      <c r="M4" s="3">
        <f>'Electric &amp; Gas Prices'!$E$380</f>
        <v>47.146420360611152</v>
      </c>
      <c r="N4" s="3">
        <f>'Electric &amp; Gas Prices'!$E$381</f>
        <v>48.078885857939419</v>
      </c>
      <c r="O4" s="3">
        <f>'Electric &amp; Gas Prices'!$E$382</f>
        <v>50.076768766751343</v>
      </c>
      <c r="P4" s="3">
        <f>'Electric &amp; Gas Prices'!$E$383</f>
        <v>51.724589724742522</v>
      </c>
      <c r="Q4" s="3">
        <f>'Electric &amp; Gas Prices'!$E$384</f>
        <v>53.026559240580561</v>
      </c>
      <c r="R4" s="3">
        <f>'Electric &amp; Gas Prices'!$E$385</f>
        <v>54.578800128689387</v>
      </c>
      <c r="S4" s="3">
        <f>'Electric &amp; Gas Prices'!$E$386</f>
        <v>56.142665229188871</v>
      </c>
      <c r="T4" s="3">
        <f>'Electric &amp; Gas Prices'!$E$387</f>
        <v>57.078163050889678</v>
      </c>
      <c r="U4" s="3">
        <f>'Electric &amp; Gas Prices'!$E$388</f>
        <v>59.077538135554583</v>
      </c>
    </row>
    <row r="5" spans="1:21" x14ac:dyDescent="0.2">
      <c r="A5" s="2" t="s">
        <v>17</v>
      </c>
      <c r="B5" s="3">
        <f>'Electric &amp; Gas Prices'!$D$369</f>
        <v>28.27279226602899</v>
      </c>
      <c r="C5" s="3">
        <f>'Electric &amp; Gas Prices'!$D$370</f>
        <v>27.761041049543312</v>
      </c>
      <c r="D5" s="3">
        <f>'Electric &amp; Gas Prices'!$D$371</f>
        <v>28.505750455121099</v>
      </c>
      <c r="E5" s="3">
        <f>'Electric &amp; Gas Prices'!$D$372</f>
        <v>29.205647171235469</v>
      </c>
      <c r="F5" s="3">
        <f>'Electric &amp; Gas Prices'!$D$373</f>
        <v>30.298392173850406</v>
      </c>
      <c r="G5" s="3">
        <f>'Electric &amp; Gas Prices'!$D$374</f>
        <v>33.091935327973381</v>
      </c>
      <c r="H5" s="3">
        <f>'Electric &amp; Gas Prices'!$D$375</f>
        <v>36.450403805502489</v>
      </c>
      <c r="I5" s="3">
        <f>'Electric &amp; Gas Prices'!$D$376</f>
        <v>39.798125152249007</v>
      </c>
      <c r="J5" s="3">
        <f>'Electric &amp; Gas Prices'!$D$377</f>
        <v>42.713065896890846</v>
      </c>
      <c r="K5" s="3">
        <f>'Electric &amp; Gas Prices'!$D$378</f>
        <v>43.567116951484159</v>
      </c>
      <c r="L5" s="3">
        <f>'Electric &amp; Gas Prices'!$D$379</f>
        <v>45.193194539005013</v>
      </c>
      <c r="M5" s="3">
        <f>'Electric &amp; Gas Prices'!$D$380</f>
        <v>46.226553320089486</v>
      </c>
      <c r="N5" s="3">
        <f>'Electric &amp; Gas Prices'!$D$381</f>
        <v>47.504442701156613</v>
      </c>
      <c r="O5" s="3">
        <f>'Electric &amp; Gas Prices'!$D$382</f>
        <v>49.404350089831603</v>
      </c>
      <c r="P5" s="3">
        <f>'Electric &amp; Gas Prices'!$D$383</f>
        <v>50.663047457636914</v>
      </c>
      <c r="Q5" s="3">
        <f>'Electric &amp; Gas Prices'!$D$384</f>
        <v>51.946516799211224</v>
      </c>
      <c r="R5" s="3">
        <f>'Electric &amp; Gas Prices'!$D$385</f>
        <v>53.429035387520912</v>
      </c>
      <c r="S5" s="3">
        <f>'Electric &amp; Gas Prices'!$D$386</f>
        <v>54.550036420887778</v>
      </c>
      <c r="T5" s="3">
        <f>'Electric &amp; Gas Prices'!$D$387</f>
        <v>55.574438487307312</v>
      </c>
      <c r="U5" s="3">
        <f>'Electric &amp; Gas Prices'!$D$388</f>
        <v>57.438021022986987</v>
      </c>
    </row>
    <row r="7" spans="1:21" x14ac:dyDescent="0.2">
      <c r="B7" s="2">
        <f t="shared" ref="B7:U7" si="17">B2</f>
        <v>2017</v>
      </c>
      <c r="C7" s="2">
        <f t="shared" si="17"/>
        <v>2018</v>
      </c>
      <c r="D7" s="2">
        <f t="shared" si="17"/>
        <v>2019</v>
      </c>
      <c r="E7" s="2">
        <f t="shared" si="17"/>
        <v>2020</v>
      </c>
      <c r="F7" s="2">
        <f t="shared" si="17"/>
        <v>2021</v>
      </c>
      <c r="G7" s="2">
        <f t="shared" si="17"/>
        <v>2022</v>
      </c>
      <c r="H7" s="2">
        <f t="shared" si="17"/>
        <v>2023</v>
      </c>
      <c r="I7" s="2">
        <f t="shared" si="17"/>
        <v>2024</v>
      </c>
      <c r="J7" s="2">
        <f t="shared" si="17"/>
        <v>2025</v>
      </c>
      <c r="K7" s="2">
        <f t="shared" si="17"/>
        <v>2026</v>
      </c>
      <c r="L7" s="2">
        <f t="shared" si="17"/>
        <v>2027</v>
      </c>
      <c r="M7" s="2">
        <f t="shared" si="17"/>
        <v>2028</v>
      </c>
      <c r="N7" s="2">
        <f t="shared" si="17"/>
        <v>2029</v>
      </c>
      <c r="O7" s="2">
        <f t="shared" si="17"/>
        <v>2030</v>
      </c>
      <c r="P7" s="2">
        <f t="shared" si="17"/>
        <v>2031</v>
      </c>
      <c r="Q7" s="2">
        <f t="shared" si="17"/>
        <v>2032</v>
      </c>
      <c r="R7" s="2">
        <f t="shared" si="17"/>
        <v>2033</v>
      </c>
      <c r="S7" s="2">
        <f t="shared" si="17"/>
        <v>2034</v>
      </c>
      <c r="T7" s="2">
        <f t="shared" si="17"/>
        <v>2035</v>
      </c>
      <c r="U7" s="2">
        <f t="shared" si="17"/>
        <v>2036</v>
      </c>
    </row>
    <row r="8" spans="1:21" x14ac:dyDescent="0.2">
      <c r="A8" s="2" t="s">
        <v>18</v>
      </c>
      <c r="B8" s="3">
        <f>'Electric &amp; Gas Prices'!$J$369</f>
        <v>3.1128750000000007</v>
      </c>
      <c r="C8" s="3">
        <f>'Electric &amp; Gas Prices'!$J$370</f>
        <v>2.8404583333333338</v>
      </c>
      <c r="D8" s="3">
        <f>'Electric &amp; Gas Prices'!$J$371</f>
        <v>2.7055000000000002</v>
      </c>
      <c r="E8" s="3">
        <f>'Electric &amp; Gas Prices'!$J$372</f>
        <v>2.7507500000000005</v>
      </c>
      <c r="F8" s="3">
        <f>'Electric &amp; Gas Prices'!$J$373</f>
        <v>2.8956666666666666</v>
      </c>
      <c r="G8" s="3">
        <f>'Electric &amp; Gas Prices'!$J$374</f>
        <v>3.089575</v>
      </c>
      <c r="H8" s="3">
        <f>'Electric &amp; Gas Prices'!$J$375</f>
        <v>3.5654916666666665</v>
      </c>
      <c r="I8" s="3">
        <f>'Electric &amp; Gas Prices'!$J$376</f>
        <v>4.0380166666666666</v>
      </c>
      <c r="J8" s="3">
        <f>'Electric &amp; Gas Prices'!$J$377</f>
        <v>4.1963833333333334</v>
      </c>
      <c r="K8" s="3">
        <f>'Electric &amp; Gas Prices'!$J$378</f>
        <v>4.2854083333333328</v>
      </c>
      <c r="L8" s="3">
        <f>'Electric &amp; Gas Prices'!$J$379</f>
        <v>4.5170750000000002</v>
      </c>
      <c r="M8" s="3">
        <f>'Electric &amp; Gas Prices'!$J$380</f>
        <v>4.6358583333333341</v>
      </c>
      <c r="N8" s="3">
        <f>'Electric &amp; Gas Prices'!$J$381</f>
        <v>4.7798333333333334</v>
      </c>
      <c r="O8" s="3">
        <f>'Electric &amp; Gas Prices'!$J$382</f>
        <v>5.0602833333333326</v>
      </c>
      <c r="P8" s="3">
        <f>'Electric &amp; Gas Prices'!$J$383</f>
        <v>5.2008583333333336</v>
      </c>
      <c r="Q8" s="3">
        <f>'Electric &amp; Gas Prices'!$J$384</f>
        <v>5.3501250000000011</v>
      </c>
      <c r="R8" s="3">
        <f>'Electric &amp; Gas Prices'!$J$385</f>
        <v>5.5327583333333337</v>
      </c>
      <c r="S8" s="3">
        <f>'Electric &amp; Gas Prices'!$J$386</f>
        <v>5.6791666666666671</v>
      </c>
      <c r="T8" s="3">
        <f>'Electric &amp; Gas Prices'!$J$387</f>
        <v>5.8280666666666683</v>
      </c>
      <c r="U8" s="3">
        <f>'Electric &amp; Gas Prices'!$J$388</f>
        <v>6.0500083333333334</v>
      </c>
    </row>
    <row r="9" spans="1:21" x14ac:dyDescent="0.2">
      <c r="A9" s="2" t="s">
        <v>19</v>
      </c>
      <c r="B9" s="3">
        <f>'Electric &amp; Gas Prices'!$K$369</f>
        <v>2.9245416666666664</v>
      </c>
      <c r="C9" s="3">
        <f>'Electric &amp; Gas Prices'!$K$370</f>
        <v>2.6419166666666665</v>
      </c>
      <c r="D9" s="3">
        <f>'Electric &amp; Gas Prices'!$K$371</f>
        <v>2.5346666666666668</v>
      </c>
      <c r="E9" s="3">
        <f>'Electric &amp; Gas Prices'!$K$372</f>
        <v>2.6178333333333335</v>
      </c>
      <c r="F9" s="3">
        <f>'Electric &amp; Gas Prices'!$K$373</f>
        <v>2.8735833333333338</v>
      </c>
      <c r="G9" s="3">
        <f>'Electric &amp; Gas Prices'!$K$374</f>
        <v>2.9630916666666667</v>
      </c>
      <c r="H9" s="3">
        <f>'Electric &amp; Gas Prices'!$K$375</f>
        <v>3.4117083333333333</v>
      </c>
      <c r="I9" s="3">
        <f>'Electric &amp; Gas Prices'!$K$376</f>
        <v>3.8758333333333339</v>
      </c>
      <c r="J9" s="3">
        <f>'Electric &amp; Gas Prices'!$K$377</f>
        <v>4.0209750000000009</v>
      </c>
      <c r="K9" s="3">
        <f>'Electric &amp; Gas Prices'!$K$378</f>
        <v>4.0799416666666675</v>
      </c>
      <c r="L9" s="3">
        <f>'Electric &amp; Gas Prices'!$K$379</f>
        <v>4.3685083333333337</v>
      </c>
      <c r="M9" s="3">
        <f>'Electric &amp; Gas Prices'!$K$380</f>
        <v>4.5799333333333339</v>
      </c>
      <c r="N9" s="3">
        <f>'Electric &amp; Gas Prices'!$K$381</f>
        <v>4.7285000000000004</v>
      </c>
      <c r="O9" s="3">
        <f>'Electric &amp; Gas Prices'!$K$382</f>
        <v>5.0376416666666657</v>
      </c>
      <c r="P9" s="3">
        <f>'Electric &amp; Gas Prices'!$K$383</f>
        <v>5.1728166666666668</v>
      </c>
      <c r="Q9" s="3">
        <f>'Electric &amp; Gas Prices'!$K$384</f>
        <v>5.3177416666666666</v>
      </c>
      <c r="R9" s="3">
        <f>'Electric &amp; Gas Prices'!$K$385</f>
        <v>5.498383333333333</v>
      </c>
      <c r="S9" s="3">
        <f>'Electric &amp; Gas Prices'!$K$386</f>
        <v>5.6844000000000001</v>
      </c>
      <c r="T9" s="3">
        <f>'Electric &amp; Gas Prices'!$K$387</f>
        <v>5.86395</v>
      </c>
      <c r="U9" s="3">
        <f>'Electric &amp; Gas Prices'!$K$388</f>
        <v>6.0839833333333333</v>
      </c>
    </row>
    <row r="12" spans="1:21" x14ac:dyDescent="0.2">
      <c r="A12" s="1"/>
    </row>
    <row r="15" spans="1:21" x14ac:dyDescent="0.2">
      <c r="B15" s="1"/>
    </row>
    <row r="16" spans="1:2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</row>
  </sheetData>
  <phoneticPr fontId="3" type="noConversion"/>
  <pageMargins left="0.75" right="0.75" top="1" bottom="1" header="0.5" footer="0.5"/>
  <pageSetup scale="5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G104"/>
  <sheetViews>
    <sheetView zoomScaleNormal="100" workbookViewId="0"/>
  </sheetViews>
  <sheetFormatPr defaultRowHeight="12.75" x14ac:dyDescent="0.2"/>
  <cols>
    <col min="1" max="22" width="9.140625" style="2"/>
    <col min="23" max="23" width="10.5703125" style="2" customWidth="1"/>
    <col min="24" max="24" width="9.140625" style="2"/>
    <col min="25" max="25" width="10.140625" style="2" customWidth="1"/>
    <col min="26" max="27" width="17.7109375" style="2" customWidth="1"/>
    <col min="28" max="33" width="9.140625" style="2"/>
    <col min="34" max="35" width="10.42578125" style="2" customWidth="1"/>
    <col min="36" max="36" width="11.28515625" style="2" customWidth="1"/>
    <col min="37" max="38" width="10.5703125" style="2" customWidth="1"/>
    <col min="39" max="39" width="10.85546875" style="2" customWidth="1"/>
    <col min="40" max="53" width="10.42578125" style="2" customWidth="1"/>
    <col min="54" max="54" width="14.7109375" style="2" customWidth="1"/>
    <col min="55" max="55" width="9.140625" style="2"/>
    <col min="56" max="57" width="12.85546875" style="2" customWidth="1"/>
    <col min="58" max="16384" width="9.140625" style="2"/>
  </cols>
  <sheetData>
    <row r="1" spans="1:85" ht="15.75" x14ac:dyDescent="0.25">
      <c r="D1" s="1"/>
      <c r="E1" s="1" t="s">
        <v>36</v>
      </c>
      <c r="G1" s="2" t="s">
        <v>51</v>
      </c>
      <c r="H1" s="23" t="s">
        <v>52</v>
      </c>
      <c r="AJ1" s="44" t="s">
        <v>39</v>
      </c>
      <c r="AM1" s="2" t="s">
        <v>21</v>
      </c>
    </row>
    <row r="3" spans="1:85" ht="14.25" x14ac:dyDescent="0.2">
      <c r="A3" s="45" t="s">
        <v>4</v>
      </c>
      <c r="B3" s="45" t="s">
        <v>33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Y3" s="19"/>
      <c r="Z3" s="19"/>
      <c r="AG3" s="45" t="s">
        <v>4</v>
      </c>
      <c r="AH3" s="45" t="s">
        <v>33</v>
      </c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I3" s="47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7"/>
      <c r="CE3" s="34"/>
      <c r="CF3" s="35"/>
      <c r="CG3" s="34"/>
    </row>
    <row r="4" spans="1:85" ht="38.25" x14ac:dyDescent="0.2">
      <c r="A4" s="49" t="s">
        <v>2</v>
      </c>
      <c r="B4" s="50">
        <v>42736</v>
      </c>
      <c r="C4" s="50">
        <v>43101</v>
      </c>
      <c r="D4" s="50">
        <v>43466</v>
      </c>
      <c r="E4" s="50">
        <v>43831</v>
      </c>
      <c r="F4" s="50">
        <v>44197</v>
      </c>
      <c r="G4" s="50">
        <v>44562</v>
      </c>
      <c r="H4" s="50">
        <v>44927</v>
      </c>
      <c r="I4" s="50">
        <v>45292</v>
      </c>
      <c r="J4" s="50">
        <v>45658</v>
      </c>
      <c r="K4" s="50">
        <v>46023</v>
      </c>
      <c r="L4" s="50">
        <v>46388</v>
      </c>
      <c r="M4" s="50">
        <v>46753</v>
      </c>
      <c r="N4" s="50">
        <v>47119</v>
      </c>
      <c r="O4" s="50">
        <v>47484</v>
      </c>
      <c r="P4" s="50">
        <v>47849</v>
      </c>
      <c r="Q4" s="50">
        <v>48214</v>
      </c>
      <c r="R4" s="50">
        <v>48580</v>
      </c>
      <c r="S4" s="50">
        <v>48945</v>
      </c>
      <c r="T4" s="50">
        <v>49310</v>
      </c>
      <c r="U4" s="50">
        <v>49675</v>
      </c>
      <c r="V4" s="49"/>
      <c r="W4" s="34" t="s">
        <v>53</v>
      </c>
      <c r="X4" s="35" t="s">
        <v>5</v>
      </c>
      <c r="Y4" s="34" t="s">
        <v>45</v>
      </c>
      <c r="Z4" s="19"/>
      <c r="AG4" s="47" t="s">
        <v>2</v>
      </c>
      <c r="AH4" s="48">
        <v>42736</v>
      </c>
      <c r="AI4" s="48">
        <v>43101</v>
      </c>
      <c r="AJ4" s="48">
        <v>43466</v>
      </c>
      <c r="AK4" s="48">
        <v>43831</v>
      </c>
      <c r="AL4" s="48">
        <v>44197</v>
      </c>
      <c r="AM4" s="48">
        <v>44562</v>
      </c>
      <c r="AN4" s="48">
        <v>44927</v>
      </c>
      <c r="AO4" s="48">
        <v>45292</v>
      </c>
      <c r="AP4" s="48">
        <v>45658</v>
      </c>
      <c r="AQ4" s="48">
        <v>46023</v>
      </c>
      <c r="AR4" s="48">
        <v>46388</v>
      </c>
      <c r="AS4" s="48">
        <v>46753</v>
      </c>
      <c r="AT4" s="48">
        <v>47119</v>
      </c>
      <c r="AU4" s="48">
        <v>47484</v>
      </c>
      <c r="AV4" s="48">
        <v>47849</v>
      </c>
      <c r="AW4" s="48">
        <v>48214</v>
      </c>
      <c r="AX4" s="48">
        <v>48580</v>
      </c>
      <c r="AY4" s="48">
        <v>48945</v>
      </c>
      <c r="AZ4" s="48">
        <v>49310</v>
      </c>
      <c r="BA4" s="48">
        <v>49675</v>
      </c>
      <c r="BB4" s="34" t="s">
        <v>53</v>
      </c>
      <c r="BC4" s="35" t="s">
        <v>5</v>
      </c>
      <c r="BD4" s="34" t="s">
        <v>45</v>
      </c>
      <c r="BE4" s="19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19"/>
      <c r="CF4" s="24"/>
    </row>
    <row r="5" spans="1:85" x14ac:dyDescent="0.2">
      <c r="A5" s="2">
        <v>1</v>
      </c>
      <c r="B5" s="2">
        <v>0.999</v>
      </c>
      <c r="C5" s="2">
        <v>1.002</v>
      </c>
      <c r="D5" s="2">
        <v>1.0289999999999999</v>
      </c>
      <c r="E5" s="2">
        <v>0.94199999999999995</v>
      </c>
      <c r="F5" s="2">
        <v>0.97099999999999997</v>
      </c>
      <c r="G5" s="2">
        <v>0.99199999999999999</v>
      </c>
      <c r="H5" s="2">
        <v>1.03</v>
      </c>
      <c r="I5" s="2">
        <v>1.024</v>
      </c>
      <c r="J5" s="2">
        <v>0.98599999999999999</v>
      </c>
      <c r="K5" s="2">
        <v>1.0609999999999999</v>
      </c>
      <c r="L5" s="2">
        <v>0.96699999999999997</v>
      </c>
      <c r="M5" s="2">
        <v>0.998</v>
      </c>
      <c r="N5" s="2">
        <v>0.99099999999999999</v>
      </c>
      <c r="O5" s="2">
        <v>1.0189999999999999</v>
      </c>
      <c r="P5" s="2">
        <v>1.0369999999999999</v>
      </c>
      <c r="Q5" s="2">
        <v>1.0329999999999999</v>
      </c>
      <c r="R5" s="2">
        <v>1.012</v>
      </c>
      <c r="S5" s="2">
        <v>1.0249999999999999</v>
      </c>
      <c r="T5" s="2">
        <v>0.91400000000000003</v>
      </c>
      <c r="U5" s="2">
        <v>0.95699999999999996</v>
      </c>
      <c r="W5" s="19">
        <f>RANK(U5,$U$5:$U$104)</f>
        <v>41</v>
      </c>
      <c r="X5" s="24">
        <f t="shared" ref="X5:X36" si="0">AVERAGE(B5:U5)</f>
        <v>0.99945000000000006</v>
      </c>
      <c r="Y5" s="2">
        <f>RANK(X5,$X$5:$X$104)</f>
        <v>26</v>
      </c>
      <c r="AG5" s="51">
        <v>18</v>
      </c>
      <c r="AH5" s="51">
        <v>1.0029999999999999</v>
      </c>
      <c r="AI5" s="51">
        <v>1.0409999999999999</v>
      </c>
      <c r="AJ5" s="51">
        <v>1.002</v>
      </c>
      <c r="AK5" s="51">
        <v>1.0629999999999999</v>
      </c>
      <c r="AL5" s="51">
        <v>1</v>
      </c>
      <c r="AM5" s="51">
        <v>0.98499999999999999</v>
      </c>
      <c r="AN5" s="51">
        <v>1.054</v>
      </c>
      <c r="AO5" s="51">
        <v>1.01</v>
      </c>
      <c r="AP5" s="51">
        <v>1.002</v>
      </c>
      <c r="AQ5" s="51">
        <v>1.0029999999999999</v>
      </c>
      <c r="AR5" s="51">
        <v>1.0389999999999999</v>
      </c>
      <c r="AS5" s="51">
        <v>1.0269999999999999</v>
      </c>
      <c r="AT5" s="51">
        <v>0.97</v>
      </c>
      <c r="AU5" s="51">
        <v>1.0269999999999999</v>
      </c>
      <c r="AV5" s="51">
        <v>1.0109999999999999</v>
      </c>
      <c r="AW5" s="51">
        <v>0.94099999999999995</v>
      </c>
      <c r="AX5" s="51">
        <v>1.083</v>
      </c>
      <c r="AY5" s="51">
        <v>1.056</v>
      </c>
      <c r="AZ5" s="51">
        <v>1.014</v>
      </c>
      <c r="BA5" s="51">
        <v>1.0309999999999999</v>
      </c>
      <c r="BB5" s="19">
        <v>14</v>
      </c>
      <c r="BC5" s="24">
        <v>1.0180999999999998</v>
      </c>
      <c r="BD5" s="2">
        <v>1</v>
      </c>
      <c r="BF5" s="19"/>
      <c r="BG5" s="24"/>
      <c r="CE5" s="19"/>
      <c r="CF5" s="24"/>
    </row>
    <row r="6" spans="1:85" x14ac:dyDescent="0.2">
      <c r="A6" s="2">
        <v>2</v>
      </c>
      <c r="B6" s="2">
        <v>1.0149999999999999</v>
      </c>
      <c r="C6" s="2">
        <v>0.998</v>
      </c>
      <c r="D6" s="2">
        <v>0.96599999999999997</v>
      </c>
      <c r="E6" s="2">
        <v>1.0629999999999999</v>
      </c>
      <c r="F6" s="2">
        <v>1.018</v>
      </c>
      <c r="G6" s="2">
        <v>1.002</v>
      </c>
      <c r="H6" s="2">
        <v>0.95399999999999996</v>
      </c>
      <c r="I6" s="2">
        <v>0.97099999999999997</v>
      </c>
      <c r="J6" s="2">
        <v>1.028</v>
      </c>
      <c r="K6" s="2">
        <v>0.92500000000000004</v>
      </c>
      <c r="L6" s="2">
        <v>1.03</v>
      </c>
      <c r="M6" s="2">
        <v>0.97899999999999998</v>
      </c>
      <c r="N6" s="2">
        <v>1.0109999999999999</v>
      </c>
      <c r="O6" s="2">
        <v>0.98899999999999999</v>
      </c>
      <c r="P6" s="2">
        <v>0.97099999999999997</v>
      </c>
      <c r="Q6" s="2">
        <v>0.95599999999999996</v>
      </c>
      <c r="R6" s="2">
        <v>1.006</v>
      </c>
      <c r="S6" s="2">
        <v>0.97499999999999998</v>
      </c>
      <c r="T6" s="2">
        <v>1.0649999999999999</v>
      </c>
      <c r="U6" s="2">
        <v>1.0449999999999999</v>
      </c>
      <c r="W6" s="19">
        <f>RANK(U6,$U$5:$U$104)</f>
        <v>9</v>
      </c>
      <c r="X6" s="24">
        <f t="shared" si="0"/>
        <v>0.99834999999999996</v>
      </c>
      <c r="Y6" s="2">
        <f t="shared" ref="Y6:Y54" si="1">RANK(X6,$X$5:$X$104)</f>
        <v>30</v>
      </c>
      <c r="AG6" s="2">
        <v>6</v>
      </c>
      <c r="AH6" s="2">
        <v>1.052</v>
      </c>
      <c r="AI6" s="2">
        <v>1.016</v>
      </c>
      <c r="AJ6" s="2">
        <v>1.0069999999999999</v>
      </c>
      <c r="AK6" s="2">
        <v>1.024</v>
      </c>
      <c r="AL6" s="2">
        <v>1.046</v>
      </c>
      <c r="AM6" s="2">
        <v>1.0640000000000001</v>
      </c>
      <c r="AN6" s="2">
        <v>1.008</v>
      </c>
      <c r="AO6" s="2">
        <v>1.075</v>
      </c>
      <c r="AP6" s="2">
        <v>1.0649999999999999</v>
      </c>
      <c r="AQ6" s="2">
        <v>0.94699999999999995</v>
      </c>
      <c r="AR6" s="2">
        <v>0.99</v>
      </c>
      <c r="AS6" s="2">
        <v>0.98199999999999998</v>
      </c>
      <c r="AT6" s="2">
        <v>0.99099999999999999</v>
      </c>
      <c r="AU6" s="2">
        <v>1.046</v>
      </c>
      <c r="AV6" s="2">
        <v>0.98099999999999998</v>
      </c>
      <c r="AW6" s="2">
        <v>0.99099999999999999</v>
      </c>
      <c r="AX6" s="2">
        <v>0.98299999999999998</v>
      </c>
      <c r="AY6" s="2">
        <v>0.98199999999999998</v>
      </c>
      <c r="AZ6" s="2">
        <v>0.96899999999999997</v>
      </c>
      <c r="BA6" s="2">
        <v>1.0349999999999999</v>
      </c>
      <c r="BB6" s="19">
        <v>13</v>
      </c>
      <c r="BC6" s="24">
        <v>1.0126999999999999</v>
      </c>
      <c r="BD6" s="2">
        <v>2</v>
      </c>
      <c r="BG6" s="24"/>
      <c r="CE6" s="19"/>
      <c r="CF6" s="24"/>
    </row>
    <row r="7" spans="1:85" x14ac:dyDescent="0.2">
      <c r="A7" s="2">
        <v>3</v>
      </c>
      <c r="B7" s="2">
        <v>0.96799999999999997</v>
      </c>
      <c r="C7" s="2">
        <v>0.99399999999999999</v>
      </c>
      <c r="D7" s="2">
        <v>1.0029999999999999</v>
      </c>
      <c r="E7" s="2">
        <v>0.97</v>
      </c>
      <c r="F7" s="2">
        <v>1.0269999999999999</v>
      </c>
      <c r="G7" s="2">
        <v>1.028</v>
      </c>
      <c r="H7" s="2">
        <v>1.0069999999999999</v>
      </c>
      <c r="I7" s="2">
        <v>1.006</v>
      </c>
      <c r="J7" s="2">
        <v>0.94599999999999995</v>
      </c>
      <c r="K7" s="2">
        <v>0.97599999999999998</v>
      </c>
      <c r="L7" s="2">
        <v>1.0069999999999999</v>
      </c>
      <c r="M7" s="2">
        <v>1.0569999999999999</v>
      </c>
      <c r="N7" s="2">
        <v>0.997</v>
      </c>
      <c r="O7" s="2">
        <v>0.99099999999999999</v>
      </c>
      <c r="P7" s="2">
        <v>1</v>
      </c>
      <c r="Q7" s="2">
        <v>0.99</v>
      </c>
      <c r="R7" s="2">
        <v>0.92</v>
      </c>
      <c r="S7" s="2">
        <v>0.92900000000000005</v>
      </c>
      <c r="T7" s="2">
        <v>1.07</v>
      </c>
      <c r="U7" s="2">
        <v>0.95899999999999996</v>
      </c>
      <c r="W7" s="19">
        <f t="shared" ref="W7:W36" si="2">RANK(U7,$U$5:$U$104)</f>
        <v>38</v>
      </c>
      <c r="X7" s="24">
        <f t="shared" si="0"/>
        <v>0.99224999999999997</v>
      </c>
      <c r="Y7" s="2">
        <f t="shared" si="1"/>
        <v>41</v>
      </c>
      <c r="AG7" s="2">
        <v>22</v>
      </c>
      <c r="AH7" s="2">
        <v>0.98799999999999999</v>
      </c>
      <c r="AI7" s="2">
        <v>1.028</v>
      </c>
      <c r="AJ7" s="2">
        <v>1.0309999999999999</v>
      </c>
      <c r="AK7" s="2">
        <v>1.097</v>
      </c>
      <c r="AL7" s="2">
        <v>0.97399999999999998</v>
      </c>
      <c r="AM7" s="2">
        <v>1.1279999999999999</v>
      </c>
      <c r="AN7" s="2">
        <v>0.93</v>
      </c>
      <c r="AO7" s="2">
        <v>1.002</v>
      </c>
      <c r="AP7" s="2">
        <v>0.99299999999999999</v>
      </c>
      <c r="AQ7" s="2">
        <v>1.0740000000000001</v>
      </c>
      <c r="AR7" s="2">
        <v>1.0549999999999999</v>
      </c>
      <c r="AS7" s="2">
        <v>0.997</v>
      </c>
      <c r="AT7" s="2">
        <v>1.0329999999999999</v>
      </c>
      <c r="AU7" s="2">
        <v>0.96</v>
      </c>
      <c r="AV7" s="2">
        <v>0.96299999999999997</v>
      </c>
      <c r="AW7" s="2">
        <v>0.97199999999999998</v>
      </c>
      <c r="AX7" s="2">
        <v>0.95699999999999996</v>
      </c>
      <c r="AY7" s="2">
        <v>1.0900000000000001</v>
      </c>
      <c r="AZ7" s="2">
        <v>1.016</v>
      </c>
      <c r="BA7" s="2">
        <v>0.96599999999999997</v>
      </c>
      <c r="BB7" s="19">
        <v>36</v>
      </c>
      <c r="BC7" s="24">
        <v>1.0126999999999999</v>
      </c>
      <c r="BD7" s="2">
        <v>2</v>
      </c>
      <c r="BG7" s="24"/>
      <c r="CE7" s="19"/>
      <c r="CF7" s="24"/>
    </row>
    <row r="8" spans="1:85" x14ac:dyDescent="0.2">
      <c r="A8" s="2">
        <v>4</v>
      </c>
      <c r="B8" s="2">
        <v>1.026</v>
      </c>
      <c r="C8" s="2">
        <v>0.99</v>
      </c>
      <c r="D8" s="2">
        <v>1.004</v>
      </c>
      <c r="E8" s="2">
        <v>1.0289999999999999</v>
      </c>
      <c r="F8" s="2">
        <v>0.97399999999999998</v>
      </c>
      <c r="G8" s="2">
        <v>0.95899999999999996</v>
      </c>
      <c r="H8" s="2">
        <v>1.0169999999999999</v>
      </c>
      <c r="I8" s="2">
        <v>0.999</v>
      </c>
      <c r="J8" s="2">
        <v>1.0589999999999999</v>
      </c>
      <c r="K8" s="2">
        <v>1.024</v>
      </c>
      <c r="L8" s="2">
        <v>0.98399999999999999</v>
      </c>
      <c r="M8" s="2">
        <v>0.95099999999999996</v>
      </c>
      <c r="N8" s="2">
        <v>1.0249999999999999</v>
      </c>
      <c r="O8" s="2">
        <v>1.012</v>
      </c>
      <c r="P8" s="2">
        <v>0.99199999999999999</v>
      </c>
      <c r="Q8" s="2">
        <v>1.016</v>
      </c>
      <c r="R8" s="2">
        <v>1.105</v>
      </c>
      <c r="S8" s="2">
        <v>1.0820000000000001</v>
      </c>
      <c r="T8" s="2">
        <v>0.97299999999999998</v>
      </c>
      <c r="U8" s="2">
        <v>1.014</v>
      </c>
      <c r="W8" s="19">
        <f t="shared" si="2"/>
        <v>22</v>
      </c>
      <c r="X8" s="24">
        <f t="shared" si="0"/>
        <v>1.0117499999999999</v>
      </c>
      <c r="Y8" s="2">
        <f>RANK(X8,$X$5:$X$104)</f>
        <v>5</v>
      </c>
      <c r="AG8" s="2">
        <v>29</v>
      </c>
      <c r="AH8" s="2">
        <v>1.1259999999999999</v>
      </c>
      <c r="AI8" s="2">
        <v>1.014</v>
      </c>
      <c r="AJ8" s="2">
        <v>1.032</v>
      </c>
      <c r="AK8" s="2">
        <v>1.0049999999999999</v>
      </c>
      <c r="AL8" s="2">
        <v>0.94299999999999995</v>
      </c>
      <c r="AM8" s="2">
        <v>0.90300000000000002</v>
      </c>
      <c r="AN8" s="2">
        <v>1.0209999999999999</v>
      </c>
      <c r="AO8" s="2">
        <v>1.012</v>
      </c>
      <c r="AP8" s="2">
        <v>0.93500000000000005</v>
      </c>
      <c r="AQ8" s="2">
        <v>0.99399999999999999</v>
      </c>
      <c r="AR8" s="2">
        <v>1.056</v>
      </c>
      <c r="AS8" s="2">
        <v>1.0920000000000001</v>
      </c>
      <c r="AT8" s="2">
        <v>0.96799999999999997</v>
      </c>
      <c r="AU8" s="2">
        <v>1.008</v>
      </c>
      <c r="AV8" s="2">
        <v>1.0580000000000001</v>
      </c>
      <c r="AW8" s="2">
        <v>1.0189999999999999</v>
      </c>
      <c r="AX8" s="2">
        <v>0.97</v>
      </c>
      <c r="AY8" s="2">
        <v>1.002</v>
      </c>
      <c r="AZ8" s="2">
        <v>1.022</v>
      </c>
      <c r="BA8" s="2">
        <v>1.056</v>
      </c>
      <c r="BB8" s="19">
        <v>7</v>
      </c>
      <c r="BC8" s="24">
        <v>1.0117999999999998</v>
      </c>
      <c r="BD8" s="2">
        <v>4</v>
      </c>
      <c r="BG8" s="24"/>
      <c r="CE8" s="19"/>
      <c r="CF8" s="24"/>
    </row>
    <row r="9" spans="1:85" x14ac:dyDescent="0.2">
      <c r="A9" s="2">
        <v>5</v>
      </c>
      <c r="B9" s="2">
        <v>0.94299999999999995</v>
      </c>
      <c r="C9" s="2">
        <v>0.97599999999999998</v>
      </c>
      <c r="D9" s="2">
        <v>0.97799999999999998</v>
      </c>
      <c r="E9" s="2">
        <v>0.97099999999999997</v>
      </c>
      <c r="F9" s="2">
        <v>0.94099999999999995</v>
      </c>
      <c r="G9" s="2">
        <v>0.93400000000000005</v>
      </c>
      <c r="H9" s="2">
        <v>0.97899999999999998</v>
      </c>
      <c r="I9" s="2">
        <v>0.94</v>
      </c>
      <c r="J9" s="2">
        <v>0.92700000000000005</v>
      </c>
      <c r="K9" s="2">
        <v>1.0489999999999999</v>
      </c>
      <c r="L9" s="2">
        <v>1.01</v>
      </c>
      <c r="M9" s="2">
        <v>1.0089999999999999</v>
      </c>
      <c r="N9" s="2">
        <v>0.99399999999999999</v>
      </c>
      <c r="O9" s="2">
        <v>0.96399999999999997</v>
      </c>
      <c r="P9" s="2">
        <v>1.0089999999999999</v>
      </c>
      <c r="Q9" s="2">
        <v>0.997</v>
      </c>
      <c r="R9" s="2">
        <v>1.0329999999999999</v>
      </c>
      <c r="S9" s="2">
        <v>0.999</v>
      </c>
      <c r="T9" s="2">
        <v>1.034</v>
      </c>
      <c r="U9" s="2">
        <v>0.97099999999999997</v>
      </c>
      <c r="W9" s="19">
        <f t="shared" si="2"/>
        <v>32</v>
      </c>
      <c r="X9" s="24">
        <f t="shared" si="0"/>
        <v>0.98289999999999988</v>
      </c>
      <c r="Y9" s="2">
        <f>RANK(X9,$X$5:$X$104)</f>
        <v>49</v>
      </c>
      <c r="AG9" s="2">
        <v>4</v>
      </c>
      <c r="AH9" s="2">
        <v>1.026</v>
      </c>
      <c r="AI9" s="2">
        <v>0.99</v>
      </c>
      <c r="AJ9" s="2">
        <v>1.004</v>
      </c>
      <c r="AK9" s="2">
        <v>1.0289999999999999</v>
      </c>
      <c r="AL9" s="2">
        <v>0.97399999999999998</v>
      </c>
      <c r="AM9" s="2">
        <v>0.95899999999999996</v>
      </c>
      <c r="AN9" s="2">
        <v>1.0169999999999999</v>
      </c>
      <c r="AO9" s="2">
        <v>0.999</v>
      </c>
      <c r="AP9" s="2">
        <v>1.0589999999999999</v>
      </c>
      <c r="AQ9" s="2">
        <v>1.024</v>
      </c>
      <c r="AR9" s="2">
        <v>0.98399999999999999</v>
      </c>
      <c r="AS9" s="2">
        <v>0.95099999999999996</v>
      </c>
      <c r="AT9" s="2">
        <v>1.0249999999999999</v>
      </c>
      <c r="AU9" s="2">
        <v>1.012</v>
      </c>
      <c r="AV9" s="2">
        <v>0.99199999999999999</v>
      </c>
      <c r="AW9" s="2">
        <v>1.016</v>
      </c>
      <c r="AX9" s="2">
        <v>1.105</v>
      </c>
      <c r="AY9" s="2">
        <v>1.0820000000000001</v>
      </c>
      <c r="AZ9" s="2">
        <v>0.97299999999999998</v>
      </c>
      <c r="BA9" s="2">
        <v>1.014</v>
      </c>
      <c r="BB9" s="19">
        <v>22</v>
      </c>
      <c r="BC9" s="24">
        <v>1.0117499999999999</v>
      </c>
      <c r="BD9" s="2">
        <v>5</v>
      </c>
      <c r="BG9" s="24"/>
      <c r="CE9" s="19"/>
      <c r="CF9" s="24"/>
    </row>
    <row r="10" spans="1:85" x14ac:dyDescent="0.2">
      <c r="A10" s="2">
        <v>6</v>
      </c>
      <c r="B10" s="2">
        <v>1.052</v>
      </c>
      <c r="C10" s="2">
        <v>1.016</v>
      </c>
      <c r="D10" s="2">
        <v>1.0069999999999999</v>
      </c>
      <c r="E10" s="2">
        <v>1.024</v>
      </c>
      <c r="F10" s="2">
        <v>1.046</v>
      </c>
      <c r="G10" s="2">
        <v>1.0640000000000001</v>
      </c>
      <c r="H10" s="2">
        <v>1.008</v>
      </c>
      <c r="I10" s="2">
        <v>1.075</v>
      </c>
      <c r="J10" s="2">
        <v>1.0649999999999999</v>
      </c>
      <c r="K10" s="2">
        <v>0.94699999999999995</v>
      </c>
      <c r="L10" s="2">
        <v>0.99</v>
      </c>
      <c r="M10" s="2">
        <v>0.98199999999999998</v>
      </c>
      <c r="N10" s="2">
        <v>0.99099999999999999</v>
      </c>
      <c r="O10" s="2">
        <v>1.046</v>
      </c>
      <c r="P10" s="2">
        <v>0.98099999999999998</v>
      </c>
      <c r="Q10" s="2">
        <v>0.99099999999999999</v>
      </c>
      <c r="R10" s="2">
        <v>0.98299999999999998</v>
      </c>
      <c r="S10" s="2">
        <v>0.98199999999999998</v>
      </c>
      <c r="T10" s="2">
        <v>0.96899999999999997</v>
      </c>
      <c r="U10" s="2">
        <v>1.0349999999999999</v>
      </c>
      <c r="W10" s="19">
        <f t="shared" si="2"/>
        <v>13</v>
      </c>
      <c r="X10" s="24">
        <f t="shared" si="0"/>
        <v>1.0126999999999999</v>
      </c>
      <c r="Y10" s="2">
        <f t="shared" si="1"/>
        <v>2</v>
      </c>
      <c r="AG10" s="2">
        <v>16</v>
      </c>
      <c r="AH10" s="2">
        <v>0.95299999999999996</v>
      </c>
      <c r="AI10" s="2">
        <v>0.97399999999999998</v>
      </c>
      <c r="AJ10" s="2">
        <v>1.0629999999999999</v>
      </c>
      <c r="AK10" s="2">
        <v>1.0189999999999999</v>
      </c>
      <c r="AL10" s="2">
        <v>1.024</v>
      </c>
      <c r="AM10" s="2">
        <v>0.99199999999999999</v>
      </c>
      <c r="AN10" s="2">
        <v>1.048</v>
      </c>
      <c r="AO10" s="2">
        <v>1.0409999999999999</v>
      </c>
      <c r="AP10" s="2">
        <v>0.97699999999999998</v>
      </c>
      <c r="AQ10" s="2">
        <v>1.06</v>
      </c>
      <c r="AR10" s="2">
        <v>0.98499999999999999</v>
      </c>
      <c r="AS10" s="2">
        <v>0.96199999999999997</v>
      </c>
      <c r="AT10" s="2">
        <v>1.034</v>
      </c>
      <c r="AU10" s="2">
        <v>0.98399999999999999</v>
      </c>
      <c r="AV10" s="2">
        <v>1.006</v>
      </c>
      <c r="AW10" s="2">
        <v>1.004</v>
      </c>
      <c r="AX10" s="2">
        <v>0.94299999999999995</v>
      </c>
      <c r="AY10" s="2">
        <v>1.0640000000000001</v>
      </c>
      <c r="AZ10" s="2">
        <v>1.02</v>
      </c>
      <c r="BA10" s="2">
        <v>1.0720000000000001</v>
      </c>
      <c r="BB10" s="19">
        <v>3</v>
      </c>
      <c r="BC10" s="24">
        <v>1.01125</v>
      </c>
      <c r="BD10" s="2">
        <v>6</v>
      </c>
      <c r="BG10" s="24"/>
      <c r="CE10" s="19"/>
      <c r="CF10" s="24"/>
    </row>
    <row r="11" spans="1:85" x14ac:dyDescent="0.2">
      <c r="A11" s="2">
        <v>7</v>
      </c>
      <c r="B11" s="2">
        <v>1.0820000000000001</v>
      </c>
      <c r="C11" s="2">
        <v>1.008</v>
      </c>
      <c r="D11" s="2">
        <v>0.96599999999999997</v>
      </c>
      <c r="E11" s="2">
        <v>0.93500000000000005</v>
      </c>
      <c r="F11" s="2">
        <v>1.0069999999999999</v>
      </c>
      <c r="G11" s="2">
        <v>1.0369999999999999</v>
      </c>
      <c r="H11" s="2">
        <v>0.996</v>
      </c>
      <c r="I11" s="2">
        <v>0.98899999999999999</v>
      </c>
      <c r="J11" s="2">
        <v>1.0389999999999999</v>
      </c>
      <c r="K11" s="2">
        <v>1.0029999999999999</v>
      </c>
      <c r="L11" s="2">
        <v>0.98399999999999999</v>
      </c>
      <c r="M11" s="2">
        <v>1.016</v>
      </c>
      <c r="N11" s="2">
        <v>0.97499999999999998</v>
      </c>
      <c r="O11" s="2">
        <v>0.999</v>
      </c>
      <c r="P11" s="2">
        <v>0.97699999999999998</v>
      </c>
      <c r="Q11" s="2">
        <v>0.98199999999999998</v>
      </c>
      <c r="R11" s="2">
        <v>0.97399999999999998</v>
      </c>
      <c r="S11" s="2">
        <v>0.93899999999999995</v>
      </c>
      <c r="T11" s="2">
        <v>0.92400000000000004</v>
      </c>
      <c r="U11" s="2">
        <v>1.0129999999999999</v>
      </c>
      <c r="W11" s="19">
        <f>RANK(U11,$U$5:$U$104)</f>
        <v>23</v>
      </c>
      <c r="X11" s="24">
        <f>AVERAGE(B11:U11)</f>
        <v>0.99224999999999997</v>
      </c>
      <c r="Y11" s="2">
        <f t="shared" si="1"/>
        <v>41</v>
      </c>
      <c r="AG11" s="2">
        <v>45</v>
      </c>
      <c r="AH11" s="2">
        <v>0.97099999999999997</v>
      </c>
      <c r="AI11" s="2">
        <v>0.98299999999999998</v>
      </c>
      <c r="AJ11" s="2">
        <v>1.0840000000000001</v>
      </c>
      <c r="AK11" s="2">
        <v>0.94699999999999995</v>
      </c>
      <c r="AL11" s="2">
        <v>1.1060000000000001</v>
      </c>
      <c r="AM11" s="2">
        <v>0.98799999999999999</v>
      </c>
      <c r="AN11" s="2">
        <v>0.96799999999999997</v>
      </c>
      <c r="AO11" s="2">
        <v>1.0069999999999999</v>
      </c>
      <c r="AP11" s="2">
        <v>0.94499999999999995</v>
      </c>
      <c r="AQ11" s="2">
        <v>1.048</v>
      </c>
      <c r="AR11" s="2">
        <v>1.0449999999999999</v>
      </c>
      <c r="AS11" s="2">
        <v>1.1100000000000001</v>
      </c>
      <c r="AT11" s="2">
        <v>1.008</v>
      </c>
      <c r="AU11" s="2">
        <v>0.95</v>
      </c>
      <c r="AV11" s="2">
        <v>0.97899999999999998</v>
      </c>
      <c r="AW11" s="2">
        <v>1.07</v>
      </c>
      <c r="AX11" s="2">
        <v>0.97699999999999998</v>
      </c>
      <c r="AY11" s="2">
        <v>0.97499999999999998</v>
      </c>
      <c r="AZ11" s="2">
        <v>0.95799999999999996</v>
      </c>
      <c r="BA11" s="2">
        <v>1.083</v>
      </c>
      <c r="BB11" s="19">
        <v>2</v>
      </c>
      <c r="BC11" s="24">
        <v>1.0101</v>
      </c>
      <c r="BD11" s="2">
        <v>7</v>
      </c>
      <c r="BG11" s="24"/>
      <c r="CE11" s="19"/>
      <c r="CF11" s="24"/>
    </row>
    <row r="12" spans="1:85" x14ac:dyDescent="0.2">
      <c r="A12" s="2">
        <v>8</v>
      </c>
      <c r="B12" s="2">
        <v>0.94499999999999995</v>
      </c>
      <c r="C12" s="2">
        <v>1.004</v>
      </c>
      <c r="D12" s="2">
        <v>1.0209999999999999</v>
      </c>
      <c r="E12" s="2">
        <v>1.0629999999999999</v>
      </c>
      <c r="F12" s="2">
        <v>0.98699999999999999</v>
      </c>
      <c r="G12" s="2">
        <v>0.94799999999999995</v>
      </c>
      <c r="H12" s="2">
        <v>1.0029999999999999</v>
      </c>
      <c r="I12" s="2">
        <v>1.034</v>
      </c>
      <c r="J12" s="2">
        <v>0.94399999999999995</v>
      </c>
      <c r="K12" s="2">
        <v>0.99</v>
      </c>
      <c r="L12" s="2">
        <v>1.0109999999999999</v>
      </c>
      <c r="M12" s="2">
        <v>0.98199999999999998</v>
      </c>
      <c r="N12" s="2">
        <v>1.046</v>
      </c>
      <c r="O12" s="2">
        <v>0.99</v>
      </c>
      <c r="P12" s="2">
        <v>1.0069999999999999</v>
      </c>
      <c r="Q12" s="2">
        <v>1.026</v>
      </c>
      <c r="R12" s="2">
        <v>1.0169999999999999</v>
      </c>
      <c r="S12" s="2">
        <v>1.0489999999999999</v>
      </c>
      <c r="T12" s="2">
        <v>1.07</v>
      </c>
      <c r="U12" s="2">
        <v>1.016</v>
      </c>
      <c r="W12" s="19">
        <f t="shared" si="2"/>
        <v>21</v>
      </c>
      <c r="X12" s="24">
        <f t="shared" si="0"/>
        <v>1.0076499999999999</v>
      </c>
      <c r="Y12" s="2">
        <f t="shared" si="1"/>
        <v>10</v>
      </c>
      <c r="AG12" s="2">
        <v>10</v>
      </c>
      <c r="AH12" s="2">
        <v>0.97599999999999998</v>
      </c>
      <c r="AI12" s="2">
        <v>1.03</v>
      </c>
      <c r="AJ12" s="2">
        <v>0.94899999999999995</v>
      </c>
      <c r="AK12" s="2">
        <v>1.0029999999999999</v>
      </c>
      <c r="AL12" s="2">
        <v>0.95299999999999996</v>
      </c>
      <c r="AM12" s="2">
        <v>0.998</v>
      </c>
      <c r="AN12" s="2">
        <v>0.99</v>
      </c>
      <c r="AO12" s="2">
        <v>1.0149999999999999</v>
      </c>
      <c r="AP12" s="2">
        <v>1.079</v>
      </c>
      <c r="AQ12" s="2">
        <v>1.0109999999999999</v>
      </c>
      <c r="AR12" s="2">
        <v>1.0369999999999999</v>
      </c>
      <c r="AS12" s="2">
        <v>1.038</v>
      </c>
      <c r="AT12" s="2">
        <v>1.0489999999999999</v>
      </c>
      <c r="AU12" s="2">
        <v>1.048</v>
      </c>
      <c r="AV12" s="2">
        <v>1.0589999999999999</v>
      </c>
      <c r="AW12" s="2">
        <v>1.071</v>
      </c>
      <c r="AX12" s="2">
        <v>1.0349999999999999</v>
      </c>
      <c r="AY12" s="2">
        <v>0.93200000000000005</v>
      </c>
      <c r="AZ12" s="2">
        <v>0.95099999999999996</v>
      </c>
      <c r="BA12" s="2">
        <v>0.94799999999999995</v>
      </c>
      <c r="BB12" s="19">
        <v>44</v>
      </c>
      <c r="BC12" s="24">
        <v>1.0085999999999999</v>
      </c>
      <c r="BD12" s="2">
        <v>8</v>
      </c>
      <c r="BG12" s="24"/>
      <c r="CE12" s="19"/>
      <c r="CF12" s="24"/>
    </row>
    <row r="13" spans="1:85" x14ac:dyDescent="0.2">
      <c r="A13" s="2">
        <v>9</v>
      </c>
      <c r="B13" s="2">
        <v>1.02</v>
      </c>
      <c r="C13" s="2">
        <v>0.96599999999999997</v>
      </c>
      <c r="D13" s="2">
        <v>1.034</v>
      </c>
      <c r="E13" s="2">
        <v>0.98499999999999999</v>
      </c>
      <c r="F13" s="2">
        <v>1.026</v>
      </c>
      <c r="G13" s="2">
        <v>1.006</v>
      </c>
      <c r="H13" s="2">
        <v>1.0289999999999999</v>
      </c>
      <c r="I13" s="2">
        <v>0.98599999999999999</v>
      </c>
      <c r="J13" s="2">
        <v>0.92400000000000004</v>
      </c>
      <c r="K13" s="2">
        <v>0.98799999999999999</v>
      </c>
      <c r="L13" s="2">
        <v>0.97399999999999998</v>
      </c>
      <c r="M13" s="2">
        <v>0.98199999999999998</v>
      </c>
      <c r="N13" s="2">
        <v>0.97099999999999997</v>
      </c>
      <c r="O13" s="2">
        <v>0.95299999999999996</v>
      </c>
      <c r="P13" s="2">
        <v>0.95799999999999996</v>
      </c>
      <c r="Q13" s="2">
        <v>0.93799999999999994</v>
      </c>
      <c r="R13" s="2">
        <v>0.96099999999999997</v>
      </c>
      <c r="S13" s="2">
        <v>1.0429999999999999</v>
      </c>
      <c r="T13" s="2">
        <v>1.0329999999999999</v>
      </c>
      <c r="U13" s="2">
        <v>1.046</v>
      </c>
      <c r="W13" s="19">
        <f t="shared" si="2"/>
        <v>8</v>
      </c>
      <c r="X13" s="24">
        <f t="shared" si="0"/>
        <v>0.99114999999999986</v>
      </c>
      <c r="Y13" s="2">
        <f t="shared" si="1"/>
        <v>46</v>
      </c>
      <c r="AG13" s="2">
        <v>48</v>
      </c>
      <c r="AH13" s="2">
        <v>1</v>
      </c>
      <c r="AI13" s="2">
        <v>1.0509999999999999</v>
      </c>
      <c r="AJ13" s="2">
        <v>0.98599999999999999</v>
      </c>
      <c r="AK13" s="2">
        <v>0.96099999999999997</v>
      </c>
      <c r="AL13" s="2">
        <v>1.0589999999999999</v>
      </c>
      <c r="AM13" s="2">
        <v>0.998</v>
      </c>
      <c r="AN13" s="2">
        <v>1.0149999999999999</v>
      </c>
      <c r="AO13" s="2">
        <v>1.016</v>
      </c>
      <c r="AP13" s="2">
        <v>0.99</v>
      </c>
      <c r="AQ13" s="2">
        <v>1.0960000000000001</v>
      </c>
      <c r="AR13" s="2">
        <v>0.99299999999999999</v>
      </c>
      <c r="AS13" s="2">
        <v>1.0089999999999999</v>
      </c>
      <c r="AT13" s="2">
        <v>0.99399999999999999</v>
      </c>
      <c r="AU13" s="2">
        <v>0.99</v>
      </c>
      <c r="AV13" s="2">
        <v>0.999</v>
      </c>
      <c r="AW13" s="2">
        <v>1.0069999999999999</v>
      </c>
      <c r="AX13" s="2">
        <v>0.96499999999999997</v>
      </c>
      <c r="AY13" s="2">
        <v>0.997</v>
      </c>
      <c r="AZ13" s="2">
        <v>1.044</v>
      </c>
      <c r="BA13" s="2">
        <v>0.99399999999999999</v>
      </c>
      <c r="BB13" s="19">
        <v>28</v>
      </c>
      <c r="BC13" s="24">
        <v>1.0082</v>
      </c>
      <c r="BD13" s="2">
        <v>9</v>
      </c>
      <c r="BG13" s="24"/>
      <c r="CE13" s="19"/>
      <c r="CF13" s="24"/>
    </row>
    <row r="14" spans="1:85" x14ac:dyDescent="0.2">
      <c r="A14" s="2">
        <v>10</v>
      </c>
      <c r="B14" s="2">
        <v>0.97599999999999998</v>
      </c>
      <c r="C14" s="2">
        <v>1.03</v>
      </c>
      <c r="D14" s="2">
        <v>0.94899999999999995</v>
      </c>
      <c r="E14" s="2">
        <v>1.0029999999999999</v>
      </c>
      <c r="F14" s="2">
        <v>0.95299999999999996</v>
      </c>
      <c r="G14" s="2">
        <v>0.998</v>
      </c>
      <c r="H14" s="2">
        <v>0.99</v>
      </c>
      <c r="I14" s="2">
        <v>1.0149999999999999</v>
      </c>
      <c r="J14" s="2">
        <v>1.079</v>
      </c>
      <c r="K14" s="2">
        <v>1.0109999999999999</v>
      </c>
      <c r="L14" s="2">
        <v>1.0369999999999999</v>
      </c>
      <c r="M14" s="2">
        <v>1.038</v>
      </c>
      <c r="N14" s="2">
        <v>1.0489999999999999</v>
      </c>
      <c r="O14" s="2">
        <v>1.048</v>
      </c>
      <c r="P14" s="2">
        <v>1.0589999999999999</v>
      </c>
      <c r="Q14" s="2">
        <v>1.071</v>
      </c>
      <c r="R14" s="2">
        <v>1.0349999999999999</v>
      </c>
      <c r="S14" s="2">
        <v>0.93200000000000005</v>
      </c>
      <c r="T14" s="2">
        <v>0.95099999999999996</v>
      </c>
      <c r="U14" s="2">
        <v>0.94799999999999995</v>
      </c>
      <c r="W14" s="19">
        <f t="shared" si="2"/>
        <v>44</v>
      </c>
      <c r="X14" s="24">
        <f t="shared" si="0"/>
        <v>1.0085999999999999</v>
      </c>
      <c r="Y14" s="2">
        <f t="shared" si="1"/>
        <v>8</v>
      </c>
      <c r="AG14" s="2">
        <v>8</v>
      </c>
      <c r="AH14" s="2">
        <v>0.94499999999999995</v>
      </c>
      <c r="AI14" s="2">
        <v>1.004</v>
      </c>
      <c r="AJ14" s="2">
        <v>1.0209999999999999</v>
      </c>
      <c r="AK14" s="2">
        <v>1.0629999999999999</v>
      </c>
      <c r="AL14" s="2">
        <v>0.98699999999999999</v>
      </c>
      <c r="AM14" s="2">
        <v>0.94799999999999995</v>
      </c>
      <c r="AN14" s="2">
        <v>1.0029999999999999</v>
      </c>
      <c r="AO14" s="2">
        <v>1.034</v>
      </c>
      <c r="AP14" s="2">
        <v>0.94399999999999995</v>
      </c>
      <c r="AQ14" s="2">
        <v>0.99</v>
      </c>
      <c r="AR14" s="2">
        <v>1.0109999999999999</v>
      </c>
      <c r="AS14" s="2">
        <v>0.98199999999999998</v>
      </c>
      <c r="AT14" s="2">
        <v>1.046</v>
      </c>
      <c r="AU14" s="2">
        <v>0.99</v>
      </c>
      <c r="AV14" s="2">
        <v>1.0069999999999999</v>
      </c>
      <c r="AW14" s="2">
        <v>1.026</v>
      </c>
      <c r="AX14" s="2">
        <v>1.0169999999999999</v>
      </c>
      <c r="AY14" s="2">
        <v>1.0489999999999999</v>
      </c>
      <c r="AZ14" s="2">
        <v>1.07</v>
      </c>
      <c r="BA14" s="2">
        <v>1.016</v>
      </c>
      <c r="BB14" s="19">
        <v>21</v>
      </c>
      <c r="BC14" s="24">
        <v>1.0076499999999999</v>
      </c>
      <c r="BD14" s="2">
        <v>10</v>
      </c>
      <c r="BG14" s="24"/>
      <c r="CE14" s="19"/>
      <c r="CF14" s="24"/>
    </row>
    <row r="15" spans="1:85" x14ac:dyDescent="0.2">
      <c r="A15" s="2">
        <v>11</v>
      </c>
      <c r="B15" s="2">
        <v>0.92400000000000004</v>
      </c>
      <c r="C15" s="2">
        <v>0.99299999999999999</v>
      </c>
      <c r="D15" s="2">
        <v>0.97099999999999997</v>
      </c>
      <c r="E15" s="2">
        <v>0.95399999999999996</v>
      </c>
      <c r="F15" s="2">
        <v>1.002</v>
      </c>
      <c r="G15" s="2">
        <v>1.012</v>
      </c>
      <c r="H15" s="2">
        <v>1.048</v>
      </c>
      <c r="I15" s="2">
        <v>1.0129999999999999</v>
      </c>
      <c r="J15" s="2">
        <v>1.0029999999999999</v>
      </c>
      <c r="K15" s="2">
        <v>1.0489999999999999</v>
      </c>
      <c r="L15" s="2">
        <v>1.0349999999999999</v>
      </c>
      <c r="M15" s="2">
        <v>0.97199999999999998</v>
      </c>
      <c r="N15" s="2">
        <v>0.97399999999999998</v>
      </c>
      <c r="O15" s="2">
        <v>0.96599999999999997</v>
      </c>
      <c r="P15" s="2">
        <v>1.079</v>
      </c>
      <c r="Q15" s="2">
        <v>1.012</v>
      </c>
      <c r="R15" s="2">
        <v>0.97299999999999998</v>
      </c>
      <c r="S15" s="2">
        <v>0.96299999999999997</v>
      </c>
      <c r="T15" s="2">
        <v>1.044</v>
      </c>
      <c r="U15" s="2">
        <v>0.93899999999999995</v>
      </c>
      <c r="W15" s="19">
        <f t="shared" si="2"/>
        <v>48</v>
      </c>
      <c r="X15" s="24">
        <f t="shared" si="0"/>
        <v>0.99629999999999996</v>
      </c>
      <c r="Y15" s="2">
        <f t="shared" si="1"/>
        <v>34</v>
      </c>
      <c r="AG15" s="2">
        <v>28</v>
      </c>
      <c r="AH15" s="2">
        <v>1.0469999999999999</v>
      </c>
      <c r="AI15" s="2">
        <v>1.042</v>
      </c>
      <c r="AJ15" s="2">
        <v>1.054</v>
      </c>
      <c r="AK15" s="2">
        <v>0.98</v>
      </c>
      <c r="AL15" s="2">
        <v>1.0109999999999999</v>
      </c>
      <c r="AM15" s="2">
        <v>0.98499999999999999</v>
      </c>
      <c r="AN15" s="2">
        <v>1.04</v>
      </c>
      <c r="AO15" s="2">
        <v>0.99099999999999999</v>
      </c>
      <c r="AP15" s="2">
        <v>1.0009999999999999</v>
      </c>
      <c r="AQ15" s="2">
        <v>0.98699999999999999</v>
      </c>
      <c r="AR15" s="2">
        <v>1.014</v>
      </c>
      <c r="AS15" s="2">
        <v>0.98099999999999998</v>
      </c>
      <c r="AT15" s="2">
        <v>1.036</v>
      </c>
      <c r="AU15" s="2">
        <v>0.96899999999999997</v>
      </c>
      <c r="AV15" s="2">
        <v>0.91700000000000004</v>
      </c>
      <c r="AW15" s="2">
        <v>1.028</v>
      </c>
      <c r="AX15" s="2">
        <v>1.0569999999999999</v>
      </c>
      <c r="AY15" s="2">
        <v>0.97</v>
      </c>
      <c r="AZ15" s="2">
        <v>0.93</v>
      </c>
      <c r="BA15" s="2">
        <v>1.1080000000000001</v>
      </c>
      <c r="BB15" s="19">
        <v>1</v>
      </c>
      <c r="BC15" s="24">
        <v>1.0073999999999999</v>
      </c>
      <c r="BD15" s="2">
        <v>11</v>
      </c>
      <c r="BG15" s="24"/>
      <c r="CE15" s="19"/>
      <c r="CF15" s="24"/>
    </row>
    <row r="16" spans="1:85" x14ac:dyDescent="0.2">
      <c r="A16" s="2">
        <v>12</v>
      </c>
      <c r="B16" s="2">
        <v>1.0569999999999999</v>
      </c>
      <c r="C16" s="2">
        <v>0.998</v>
      </c>
      <c r="D16" s="2">
        <v>1.0089999999999999</v>
      </c>
      <c r="E16" s="2">
        <v>1.073</v>
      </c>
      <c r="F16" s="2">
        <v>0.996</v>
      </c>
      <c r="G16" s="2">
        <v>1.0069999999999999</v>
      </c>
      <c r="H16" s="2">
        <v>0.96</v>
      </c>
      <c r="I16" s="2">
        <v>0.995</v>
      </c>
      <c r="J16" s="2">
        <v>1.03</v>
      </c>
      <c r="K16" s="2">
        <v>0.94899999999999995</v>
      </c>
      <c r="L16" s="2">
        <v>0.95399999999999996</v>
      </c>
      <c r="M16" s="2">
        <v>1.0369999999999999</v>
      </c>
      <c r="N16" s="2">
        <v>1.0209999999999999</v>
      </c>
      <c r="O16" s="2">
        <v>1.02</v>
      </c>
      <c r="P16" s="2">
        <v>0.95099999999999996</v>
      </c>
      <c r="Q16" s="2">
        <v>0.97099999999999997</v>
      </c>
      <c r="R16" s="2">
        <v>1.02</v>
      </c>
      <c r="S16" s="2">
        <v>1.032</v>
      </c>
      <c r="T16" s="2">
        <v>0.96499999999999997</v>
      </c>
      <c r="U16" s="2">
        <v>1.0620000000000001</v>
      </c>
      <c r="W16" s="19">
        <f t="shared" si="2"/>
        <v>5</v>
      </c>
      <c r="X16" s="24">
        <f t="shared" si="0"/>
        <v>1.00535</v>
      </c>
      <c r="Y16" s="2">
        <f t="shared" si="1"/>
        <v>15</v>
      </c>
      <c r="AG16" s="2">
        <v>37</v>
      </c>
      <c r="AH16" s="2">
        <v>0.96599999999999997</v>
      </c>
      <c r="AI16" s="2">
        <v>0.96799999999999997</v>
      </c>
      <c r="AJ16" s="2">
        <v>1.03</v>
      </c>
      <c r="AK16" s="2">
        <v>1.016</v>
      </c>
      <c r="AL16" s="2">
        <v>1.0189999999999999</v>
      </c>
      <c r="AM16" s="2">
        <v>0.97</v>
      </c>
      <c r="AN16" s="2">
        <v>1.056</v>
      </c>
      <c r="AO16" s="2">
        <v>1.008</v>
      </c>
      <c r="AP16" s="2">
        <v>1.0169999999999999</v>
      </c>
      <c r="AQ16" s="2">
        <v>1.0660000000000001</v>
      </c>
      <c r="AR16" s="2">
        <v>0.94699999999999995</v>
      </c>
      <c r="AS16" s="2">
        <v>0.98599999999999999</v>
      </c>
      <c r="AT16" s="2">
        <v>1.038</v>
      </c>
      <c r="AU16" s="2">
        <v>1.004</v>
      </c>
      <c r="AV16" s="2">
        <v>1.0469999999999999</v>
      </c>
      <c r="AW16" s="2">
        <v>1.0169999999999999</v>
      </c>
      <c r="AX16" s="2">
        <v>0.97799999999999998</v>
      </c>
      <c r="AY16" s="2">
        <v>1.044</v>
      </c>
      <c r="AZ16" s="2">
        <v>0.998</v>
      </c>
      <c r="BA16" s="2">
        <v>0.95899999999999996</v>
      </c>
      <c r="BB16" s="19">
        <v>38</v>
      </c>
      <c r="BC16" s="24">
        <v>1.0067000000000002</v>
      </c>
      <c r="BD16" s="2">
        <v>12</v>
      </c>
      <c r="BG16" s="24"/>
      <c r="CE16" s="19"/>
      <c r="CF16" s="24"/>
    </row>
    <row r="17" spans="1:84" x14ac:dyDescent="0.2">
      <c r="A17" s="2">
        <v>13</v>
      </c>
      <c r="B17" s="2">
        <v>1.0029999999999999</v>
      </c>
      <c r="C17" s="2">
        <v>1.0589999999999999</v>
      </c>
      <c r="D17" s="2">
        <v>0.97099999999999997</v>
      </c>
      <c r="E17" s="2">
        <v>1.0549999999999999</v>
      </c>
      <c r="F17" s="2">
        <v>0.90900000000000003</v>
      </c>
      <c r="G17" s="2">
        <v>0.997</v>
      </c>
      <c r="H17" s="2">
        <v>1.01</v>
      </c>
      <c r="I17" s="2">
        <v>1.004</v>
      </c>
      <c r="J17" s="2">
        <v>1.016</v>
      </c>
      <c r="K17" s="2">
        <v>0.96399999999999997</v>
      </c>
      <c r="L17" s="2">
        <v>1.0109999999999999</v>
      </c>
      <c r="M17" s="2">
        <v>0.98899999999999999</v>
      </c>
      <c r="N17" s="2">
        <v>0.93</v>
      </c>
      <c r="O17" s="2">
        <v>0.98099999999999998</v>
      </c>
      <c r="P17" s="2">
        <v>1.0720000000000001</v>
      </c>
      <c r="Q17" s="2">
        <v>1.0249999999999999</v>
      </c>
      <c r="R17" s="2">
        <v>0.98499999999999999</v>
      </c>
      <c r="S17" s="2">
        <v>0.95799999999999996</v>
      </c>
      <c r="T17" s="2">
        <v>0.95599999999999996</v>
      </c>
      <c r="U17" s="2">
        <v>1.01</v>
      </c>
      <c r="W17" s="19">
        <f t="shared" si="2"/>
        <v>24</v>
      </c>
      <c r="X17" s="24">
        <f t="shared" si="0"/>
        <v>0.99525000000000008</v>
      </c>
      <c r="Y17" s="2">
        <f t="shared" si="1"/>
        <v>37</v>
      </c>
      <c r="AG17" s="2">
        <v>39</v>
      </c>
      <c r="AH17" s="2">
        <v>1.0720000000000001</v>
      </c>
      <c r="AI17" s="2">
        <v>1.006</v>
      </c>
      <c r="AJ17" s="2">
        <v>0.997</v>
      </c>
      <c r="AK17" s="2">
        <v>0.96</v>
      </c>
      <c r="AL17" s="2">
        <v>1.089</v>
      </c>
      <c r="AM17" s="2">
        <v>1.046</v>
      </c>
      <c r="AN17" s="2">
        <v>0.94699999999999995</v>
      </c>
      <c r="AO17" s="2">
        <v>1.0509999999999999</v>
      </c>
      <c r="AP17" s="2">
        <v>1.0329999999999999</v>
      </c>
      <c r="AQ17" s="2">
        <v>0.97599999999999998</v>
      </c>
      <c r="AR17" s="2">
        <v>0.98899999999999999</v>
      </c>
      <c r="AS17" s="2">
        <v>0.98499999999999999</v>
      </c>
      <c r="AT17" s="2">
        <v>0.95599999999999996</v>
      </c>
      <c r="AU17" s="2">
        <v>1.1359999999999999</v>
      </c>
      <c r="AV17" s="2">
        <v>0.97699999999999998</v>
      </c>
      <c r="AW17" s="2">
        <v>1.0089999999999999</v>
      </c>
      <c r="AX17" s="2">
        <v>0.97199999999999998</v>
      </c>
      <c r="AY17" s="2">
        <v>1.0489999999999999</v>
      </c>
      <c r="AZ17" s="2">
        <v>0.95199999999999996</v>
      </c>
      <c r="BA17" s="2">
        <v>0.92400000000000004</v>
      </c>
      <c r="BB17" s="19">
        <v>49</v>
      </c>
      <c r="BC17" s="24">
        <v>1.0063</v>
      </c>
      <c r="BD17" s="2">
        <v>13</v>
      </c>
      <c r="BG17" s="24"/>
      <c r="CE17" s="19"/>
      <c r="CF17" s="24"/>
    </row>
    <row r="18" spans="1:84" x14ac:dyDescent="0.2">
      <c r="A18" s="2">
        <v>14</v>
      </c>
      <c r="B18" s="2">
        <v>1.006</v>
      </c>
      <c r="C18" s="2">
        <v>0.93200000000000005</v>
      </c>
      <c r="D18" s="2">
        <v>1.01</v>
      </c>
      <c r="E18" s="2">
        <v>0.93500000000000005</v>
      </c>
      <c r="F18" s="2">
        <v>1.113</v>
      </c>
      <c r="G18" s="2">
        <v>1.0129999999999999</v>
      </c>
      <c r="H18" s="2">
        <v>0.96899999999999997</v>
      </c>
      <c r="I18" s="2">
        <v>0.96799999999999997</v>
      </c>
      <c r="J18" s="2">
        <v>0.98199999999999998</v>
      </c>
      <c r="K18" s="2">
        <v>1.0329999999999999</v>
      </c>
      <c r="L18" s="2">
        <v>0.97599999999999998</v>
      </c>
      <c r="M18" s="2">
        <v>1.024</v>
      </c>
      <c r="N18" s="2">
        <v>1.048</v>
      </c>
      <c r="O18" s="2">
        <v>1.0409999999999999</v>
      </c>
      <c r="P18" s="2">
        <v>0.94899999999999995</v>
      </c>
      <c r="Q18" s="2">
        <v>0.98299999999999998</v>
      </c>
      <c r="R18" s="2">
        <v>1.0049999999999999</v>
      </c>
      <c r="S18" s="2">
        <v>1.0620000000000001</v>
      </c>
      <c r="T18" s="2">
        <v>1.0329999999999999</v>
      </c>
      <c r="U18" s="2">
        <v>0.97299999999999998</v>
      </c>
      <c r="W18" s="19">
        <f t="shared" si="2"/>
        <v>31</v>
      </c>
      <c r="X18" s="24">
        <f t="shared" si="0"/>
        <v>1.0027500000000003</v>
      </c>
      <c r="Y18" s="2">
        <f t="shared" si="1"/>
        <v>18</v>
      </c>
      <c r="AG18" s="2">
        <v>19</v>
      </c>
      <c r="AH18" s="2">
        <v>1.038</v>
      </c>
      <c r="AI18" s="2">
        <v>1.024</v>
      </c>
      <c r="AJ18" s="2">
        <v>0.99399999999999999</v>
      </c>
      <c r="AK18" s="2">
        <v>0.93700000000000006</v>
      </c>
      <c r="AL18" s="2">
        <v>0.98599999999999999</v>
      </c>
      <c r="AM18" s="2">
        <v>0.99199999999999999</v>
      </c>
      <c r="AN18" s="2">
        <v>1.034</v>
      </c>
      <c r="AO18" s="2">
        <v>1.091</v>
      </c>
      <c r="AP18" s="2">
        <v>1.054</v>
      </c>
      <c r="AQ18" s="2">
        <v>0.94899999999999995</v>
      </c>
      <c r="AR18" s="2">
        <v>0.99299999999999999</v>
      </c>
      <c r="AS18" s="2">
        <v>1.0580000000000001</v>
      </c>
      <c r="AT18" s="2">
        <v>1.0129999999999999</v>
      </c>
      <c r="AU18" s="2">
        <v>0.97399999999999998</v>
      </c>
      <c r="AV18" s="2">
        <v>0.94699999999999995</v>
      </c>
      <c r="AW18" s="2">
        <v>1.02</v>
      </c>
      <c r="AX18" s="2">
        <v>1.0009999999999999</v>
      </c>
      <c r="AY18" s="2">
        <v>1.0089999999999999</v>
      </c>
      <c r="AZ18" s="2">
        <v>0.96899999999999997</v>
      </c>
      <c r="BA18" s="2">
        <v>1.024</v>
      </c>
      <c r="BB18" s="19">
        <v>18</v>
      </c>
      <c r="BC18" s="24">
        <v>1.0053500000000002</v>
      </c>
      <c r="BD18" s="2">
        <v>14</v>
      </c>
      <c r="BG18" s="24"/>
      <c r="CE18" s="19"/>
      <c r="CF18" s="24"/>
    </row>
    <row r="19" spans="1:84" x14ac:dyDescent="0.2">
      <c r="A19" s="2">
        <v>15</v>
      </c>
      <c r="B19" s="2">
        <v>1.0349999999999999</v>
      </c>
      <c r="C19" s="2">
        <v>1.018</v>
      </c>
      <c r="D19" s="2">
        <v>0.94899999999999995</v>
      </c>
      <c r="E19" s="2">
        <v>0.997</v>
      </c>
      <c r="F19" s="2">
        <v>0.97799999999999998</v>
      </c>
      <c r="G19" s="2">
        <v>0.98899999999999999</v>
      </c>
      <c r="H19" s="2">
        <v>0.95599999999999996</v>
      </c>
      <c r="I19" s="2">
        <v>0.96399999999999997</v>
      </c>
      <c r="J19" s="2">
        <v>1.0189999999999999</v>
      </c>
      <c r="K19" s="2">
        <v>0.96199999999999997</v>
      </c>
      <c r="L19" s="2">
        <v>1.024</v>
      </c>
      <c r="M19" s="2">
        <v>1.014</v>
      </c>
      <c r="N19" s="2">
        <v>0.98599999999999999</v>
      </c>
      <c r="O19" s="2">
        <v>1.0089999999999999</v>
      </c>
      <c r="P19" s="2">
        <v>0.98599999999999999</v>
      </c>
      <c r="Q19" s="2">
        <v>1.0049999999999999</v>
      </c>
      <c r="R19" s="2">
        <v>1.06</v>
      </c>
      <c r="S19" s="2">
        <v>0.92600000000000005</v>
      </c>
      <c r="T19" s="2">
        <v>0.99199999999999999</v>
      </c>
      <c r="U19" s="2">
        <v>0.96299999999999997</v>
      </c>
      <c r="W19" s="19">
        <f t="shared" si="2"/>
        <v>37</v>
      </c>
      <c r="X19" s="24">
        <f t="shared" si="0"/>
        <v>0.99159999999999981</v>
      </c>
      <c r="Y19" s="2">
        <f t="shared" si="1"/>
        <v>45</v>
      </c>
      <c r="AG19" s="2">
        <v>12</v>
      </c>
      <c r="AH19" s="2">
        <v>1.0569999999999999</v>
      </c>
      <c r="AI19" s="2">
        <v>0.998</v>
      </c>
      <c r="AJ19" s="2">
        <v>1.0089999999999999</v>
      </c>
      <c r="AK19" s="2">
        <v>1.073</v>
      </c>
      <c r="AL19" s="2">
        <v>0.996</v>
      </c>
      <c r="AM19" s="2">
        <v>1.0069999999999999</v>
      </c>
      <c r="AN19" s="2">
        <v>0.96</v>
      </c>
      <c r="AO19" s="2">
        <v>0.995</v>
      </c>
      <c r="AP19" s="2">
        <v>1.03</v>
      </c>
      <c r="AQ19" s="2">
        <v>0.94899999999999995</v>
      </c>
      <c r="AR19" s="2">
        <v>0.95399999999999996</v>
      </c>
      <c r="AS19" s="2">
        <v>1.0369999999999999</v>
      </c>
      <c r="AT19" s="2">
        <v>1.0209999999999999</v>
      </c>
      <c r="AU19" s="2">
        <v>1.02</v>
      </c>
      <c r="AV19" s="2">
        <v>0.95099999999999996</v>
      </c>
      <c r="AW19" s="2">
        <v>0.97099999999999997</v>
      </c>
      <c r="AX19" s="2">
        <v>1.02</v>
      </c>
      <c r="AY19" s="2">
        <v>1.032</v>
      </c>
      <c r="AZ19" s="2">
        <v>0.96499999999999997</v>
      </c>
      <c r="BA19" s="2">
        <v>1.0620000000000001</v>
      </c>
      <c r="BB19" s="19">
        <v>5</v>
      </c>
      <c r="BC19" s="24">
        <v>1.00535</v>
      </c>
      <c r="BD19" s="2">
        <v>15</v>
      </c>
      <c r="BG19" s="24"/>
      <c r="CE19" s="19"/>
      <c r="CF19" s="24"/>
    </row>
    <row r="20" spans="1:84" x14ac:dyDescent="0.2">
      <c r="A20" s="2">
        <v>16</v>
      </c>
      <c r="B20" s="2">
        <v>0.95299999999999996</v>
      </c>
      <c r="C20" s="2">
        <v>0.97399999999999998</v>
      </c>
      <c r="D20" s="2">
        <v>1.0629999999999999</v>
      </c>
      <c r="E20" s="2">
        <v>1.0189999999999999</v>
      </c>
      <c r="F20" s="2">
        <v>1.024</v>
      </c>
      <c r="G20" s="2">
        <v>0.99199999999999999</v>
      </c>
      <c r="H20" s="2">
        <v>1.048</v>
      </c>
      <c r="I20" s="2">
        <v>1.0409999999999999</v>
      </c>
      <c r="J20" s="2">
        <v>0.97699999999999998</v>
      </c>
      <c r="K20" s="2">
        <v>1.06</v>
      </c>
      <c r="L20" s="2">
        <v>0.98499999999999999</v>
      </c>
      <c r="M20" s="2">
        <v>0.96199999999999997</v>
      </c>
      <c r="N20" s="2">
        <v>1.034</v>
      </c>
      <c r="O20" s="2">
        <v>0.98399999999999999</v>
      </c>
      <c r="P20" s="2">
        <v>1.006</v>
      </c>
      <c r="Q20" s="2">
        <v>1.004</v>
      </c>
      <c r="R20" s="2">
        <v>0.94299999999999995</v>
      </c>
      <c r="S20" s="2">
        <v>1.0640000000000001</v>
      </c>
      <c r="T20" s="2">
        <v>1.02</v>
      </c>
      <c r="U20" s="2">
        <v>1.0720000000000001</v>
      </c>
      <c r="W20" s="19">
        <f t="shared" si="2"/>
        <v>3</v>
      </c>
      <c r="X20" s="24">
        <f t="shared" si="0"/>
        <v>1.01125</v>
      </c>
      <c r="Y20" s="2">
        <f t="shared" si="1"/>
        <v>6</v>
      </c>
      <c r="AG20" s="2">
        <v>44</v>
      </c>
      <c r="AH20" s="2">
        <v>1.004</v>
      </c>
      <c r="AI20" s="2">
        <v>1.1140000000000001</v>
      </c>
      <c r="AJ20" s="2">
        <v>0.99299999999999999</v>
      </c>
      <c r="AK20" s="2">
        <v>0.98799999999999999</v>
      </c>
      <c r="AL20" s="2">
        <v>0.98799999999999999</v>
      </c>
      <c r="AM20" s="2">
        <v>0.96899999999999997</v>
      </c>
      <c r="AN20" s="2">
        <v>1.022</v>
      </c>
      <c r="AO20" s="2">
        <v>1.002</v>
      </c>
      <c r="AP20" s="2">
        <v>1.0489999999999999</v>
      </c>
      <c r="AQ20" s="2">
        <v>0.99399999999999999</v>
      </c>
      <c r="AR20" s="2">
        <v>0.92200000000000004</v>
      </c>
      <c r="AS20" s="2">
        <v>0.96699999999999997</v>
      </c>
      <c r="AT20" s="2">
        <v>1.06</v>
      </c>
      <c r="AU20" s="2">
        <v>0.96599999999999997</v>
      </c>
      <c r="AV20" s="2">
        <v>1.026</v>
      </c>
      <c r="AW20" s="2">
        <v>0.98399999999999999</v>
      </c>
      <c r="AX20" s="2">
        <v>1.0489999999999999</v>
      </c>
      <c r="AY20" s="2">
        <v>0.998</v>
      </c>
      <c r="AZ20" s="2">
        <v>1.0249999999999999</v>
      </c>
      <c r="BA20" s="2">
        <v>0.96899999999999997</v>
      </c>
      <c r="BB20" s="19">
        <v>34</v>
      </c>
      <c r="BC20" s="24">
        <v>1.0044500000000001</v>
      </c>
      <c r="BD20" s="2">
        <v>16</v>
      </c>
      <c r="BG20" s="24"/>
      <c r="CE20" s="19"/>
      <c r="CF20" s="24"/>
    </row>
    <row r="21" spans="1:84" x14ac:dyDescent="0.2">
      <c r="A21" s="2">
        <v>17</v>
      </c>
      <c r="B21" s="2">
        <v>1.014</v>
      </c>
      <c r="C21" s="2">
        <v>0.94299999999999995</v>
      </c>
      <c r="D21" s="2">
        <v>0.98299999999999998</v>
      </c>
      <c r="E21" s="2">
        <v>0.93799999999999994</v>
      </c>
      <c r="F21" s="2">
        <v>0.99199999999999999</v>
      </c>
      <c r="G21" s="2">
        <v>0.997</v>
      </c>
      <c r="H21" s="2">
        <v>0.97599999999999998</v>
      </c>
      <c r="I21" s="2">
        <v>1.03</v>
      </c>
      <c r="J21" s="2">
        <v>0.97299999999999998</v>
      </c>
      <c r="K21" s="2">
        <v>0.98199999999999998</v>
      </c>
      <c r="L21" s="2">
        <v>0.97499999999999998</v>
      </c>
      <c r="M21" s="2">
        <v>0.95699999999999996</v>
      </c>
      <c r="N21" s="2">
        <v>1.0369999999999999</v>
      </c>
      <c r="O21" s="2">
        <v>0.95</v>
      </c>
      <c r="P21" s="2">
        <v>0.97699999999999998</v>
      </c>
      <c r="Q21" s="2">
        <v>1.0900000000000001</v>
      </c>
      <c r="R21" s="2">
        <v>0.91400000000000003</v>
      </c>
      <c r="S21" s="2">
        <v>0.92800000000000005</v>
      </c>
      <c r="T21" s="2">
        <v>0.98299999999999998</v>
      </c>
      <c r="U21" s="2">
        <v>0.94299999999999995</v>
      </c>
      <c r="W21" s="19">
        <f t="shared" si="2"/>
        <v>45</v>
      </c>
      <c r="X21" s="24">
        <f t="shared" si="0"/>
        <v>0.97910000000000019</v>
      </c>
      <c r="Y21" s="2">
        <f t="shared" si="1"/>
        <v>50</v>
      </c>
      <c r="AG21" s="2">
        <v>41</v>
      </c>
      <c r="AH21" s="2">
        <v>1.044</v>
      </c>
      <c r="AI21" s="2">
        <v>1.0669999999999999</v>
      </c>
      <c r="AJ21" s="2">
        <v>1.0569999999999999</v>
      </c>
      <c r="AK21" s="2">
        <v>1.0680000000000001</v>
      </c>
      <c r="AL21" s="2">
        <v>1.0249999999999999</v>
      </c>
      <c r="AM21" s="2">
        <v>0.96599999999999997</v>
      </c>
      <c r="AN21" s="2">
        <v>0.94399999999999995</v>
      </c>
      <c r="AO21" s="2">
        <v>1.004</v>
      </c>
      <c r="AP21" s="2">
        <v>0.94099999999999995</v>
      </c>
      <c r="AQ21" s="2">
        <v>0.96899999999999997</v>
      </c>
      <c r="AR21" s="2">
        <v>1.0309999999999999</v>
      </c>
      <c r="AS21" s="2">
        <v>0.96299999999999997</v>
      </c>
      <c r="AT21" s="2">
        <v>1.0269999999999999</v>
      </c>
      <c r="AU21" s="2">
        <v>0.95699999999999996</v>
      </c>
      <c r="AV21" s="2">
        <v>1.0329999999999999</v>
      </c>
      <c r="AW21" s="2">
        <v>1.022</v>
      </c>
      <c r="AX21" s="2">
        <v>0.98899999999999999</v>
      </c>
      <c r="AY21" s="2">
        <v>1.024</v>
      </c>
      <c r="AZ21" s="2">
        <v>0.96799999999999997</v>
      </c>
      <c r="BA21" s="2">
        <v>0.95899999999999996</v>
      </c>
      <c r="BB21" s="19">
        <v>38</v>
      </c>
      <c r="BC21" s="24">
        <v>1.0028999999999999</v>
      </c>
      <c r="BD21" s="2">
        <v>17</v>
      </c>
      <c r="BG21" s="24"/>
      <c r="CE21" s="19"/>
      <c r="CF21" s="24"/>
    </row>
    <row r="22" spans="1:84" x14ac:dyDescent="0.2">
      <c r="A22" s="2">
        <v>18</v>
      </c>
      <c r="B22" s="2">
        <v>1.0029999999999999</v>
      </c>
      <c r="C22" s="2">
        <v>1.0409999999999999</v>
      </c>
      <c r="D22" s="2">
        <v>1.002</v>
      </c>
      <c r="E22" s="2">
        <v>1.0629999999999999</v>
      </c>
      <c r="F22" s="2">
        <v>1</v>
      </c>
      <c r="G22" s="2">
        <v>0.98499999999999999</v>
      </c>
      <c r="H22" s="2">
        <v>1.054</v>
      </c>
      <c r="I22" s="2">
        <v>1.01</v>
      </c>
      <c r="J22" s="2">
        <v>1.002</v>
      </c>
      <c r="K22" s="2">
        <v>1.0029999999999999</v>
      </c>
      <c r="L22" s="2">
        <v>1.0389999999999999</v>
      </c>
      <c r="M22" s="2">
        <v>1.0269999999999999</v>
      </c>
      <c r="N22" s="2">
        <v>0.97</v>
      </c>
      <c r="O22" s="2">
        <v>1.0269999999999999</v>
      </c>
      <c r="P22" s="2">
        <v>1.0109999999999999</v>
      </c>
      <c r="Q22" s="2">
        <v>0.94099999999999995</v>
      </c>
      <c r="R22" s="2">
        <v>1.083</v>
      </c>
      <c r="S22" s="2">
        <v>1.056</v>
      </c>
      <c r="T22" s="2">
        <v>1.014</v>
      </c>
      <c r="U22" s="2">
        <v>1.0309999999999999</v>
      </c>
      <c r="W22" s="19">
        <f t="shared" si="2"/>
        <v>14</v>
      </c>
      <c r="X22" s="24">
        <f t="shared" si="0"/>
        <v>1.0180999999999998</v>
      </c>
      <c r="Y22" s="2">
        <f t="shared" si="1"/>
        <v>1</v>
      </c>
      <c r="AG22" s="2">
        <v>14</v>
      </c>
      <c r="AH22" s="2">
        <v>1.006</v>
      </c>
      <c r="AI22" s="2">
        <v>0.93200000000000005</v>
      </c>
      <c r="AJ22" s="2">
        <v>1.01</v>
      </c>
      <c r="AK22" s="2">
        <v>0.93500000000000005</v>
      </c>
      <c r="AL22" s="2">
        <v>1.113</v>
      </c>
      <c r="AM22" s="2">
        <v>1.0129999999999999</v>
      </c>
      <c r="AN22" s="2">
        <v>0.96899999999999997</v>
      </c>
      <c r="AO22" s="2">
        <v>0.96799999999999997</v>
      </c>
      <c r="AP22" s="2">
        <v>0.98199999999999998</v>
      </c>
      <c r="AQ22" s="2">
        <v>1.0329999999999999</v>
      </c>
      <c r="AR22" s="2">
        <v>0.97599999999999998</v>
      </c>
      <c r="AS22" s="2">
        <v>1.024</v>
      </c>
      <c r="AT22" s="2">
        <v>1.048</v>
      </c>
      <c r="AU22" s="2">
        <v>1.0409999999999999</v>
      </c>
      <c r="AV22" s="2">
        <v>0.94899999999999995</v>
      </c>
      <c r="AW22" s="2">
        <v>0.98299999999999998</v>
      </c>
      <c r="AX22" s="2">
        <v>1.0049999999999999</v>
      </c>
      <c r="AY22" s="2">
        <v>1.0620000000000001</v>
      </c>
      <c r="AZ22" s="2">
        <v>1.0329999999999999</v>
      </c>
      <c r="BA22" s="2">
        <v>0.97299999999999998</v>
      </c>
      <c r="BB22" s="19">
        <v>31</v>
      </c>
      <c r="BC22" s="24">
        <v>1.0027500000000003</v>
      </c>
      <c r="BD22" s="2">
        <v>18</v>
      </c>
      <c r="BG22" s="24"/>
      <c r="CE22" s="19"/>
      <c r="CF22" s="24"/>
    </row>
    <row r="23" spans="1:84" x14ac:dyDescent="0.2">
      <c r="A23" s="2">
        <v>19</v>
      </c>
      <c r="B23" s="2">
        <v>1.038</v>
      </c>
      <c r="C23" s="2">
        <v>1.024</v>
      </c>
      <c r="D23" s="2">
        <v>0.99399999999999999</v>
      </c>
      <c r="E23" s="2">
        <v>0.93700000000000006</v>
      </c>
      <c r="F23" s="2">
        <v>0.98599999999999999</v>
      </c>
      <c r="G23" s="2">
        <v>0.99199999999999999</v>
      </c>
      <c r="H23" s="2">
        <v>1.034</v>
      </c>
      <c r="I23" s="2">
        <v>1.091</v>
      </c>
      <c r="J23" s="2">
        <v>1.054</v>
      </c>
      <c r="K23" s="2">
        <v>0.94899999999999995</v>
      </c>
      <c r="L23" s="2">
        <v>0.99299999999999999</v>
      </c>
      <c r="M23" s="2">
        <v>1.0580000000000001</v>
      </c>
      <c r="N23" s="2">
        <v>1.0129999999999999</v>
      </c>
      <c r="O23" s="2">
        <v>0.97399999999999998</v>
      </c>
      <c r="P23" s="2">
        <v>0.94699999999999995</v>
      </c>
      <c r="Q23" s="2">
        <v>1.02</v>
      </c>
      <c r="R23" s="2">
        <v>1.0009999999999999</v>
      </c>
      <c r="S23" s="2">
        <v>1.0089999999999999</v>
      </c>
      <c r="T23" s="2">
        <v>0.96899999999999997</v>
      </c>
      <c r="U23" s="2">
        <v>1.024</v>
      </c>
      <c r="W23" s="19">
        <f t="shared" si="2"/>
        <v>18</v>
      </c>
      <c r="X23" s="24">
        <f t="shared" si="0"/>
        <v>1.0053500000000002</v>
      </c>
      <c r="Y23" s="2">
        <f t="shared" si="1"/>
        <v>14</v>
      </c>
      <c r="AG23" s="2">
        <v>24</v>
      </c>
      <c r="AH23" s="2">
        <v>0.997</v>
      </c>
      <c r="AI23" s="2">
        <v>0.999</v>
      </c>
      <c r="AJ23" s="2">
        <v>0.995</v>
      </c>
      <c r="AK23" s="2">
        <v>1.008</v>
      </c>
      <c r="AL23" s="2">
        <v>1.002</v>
      </c>
      <c r="AM23" s="2">
        <v>1</v>
      </c>
      <c r="AN23" s="2">
        <v>0.97099999999999997</v>
      </c>
      <c r="AO23" s="2">
        <v>0.95599999999999996</v>
      </c>
      <c r="AP23" s="2">
        <v>1.046</v>
      </c>
      <c r="AQ23" s="2">
        <v>0.95399999999999996</v>
      </c>
      <c r="AR23" s="2">
        <v>1.0349999999999999</v>
      </c>
      <c r="AS23" s="2">
        <v>1.0249999999999999</v>
      </c>
      <c r="AT23" s="2">
        <v>1.024</v>
      </c>
      <c r="AU23" s="2">
        <v>1.022</v>
      </c>
      <c r="AV23" s="2">
        <v>1.022</v>
      </c>
      <c r="AW23" s="2">
        <v>0.98699999999999999</v>
      </c>
      <c r="AX23" s="2">
        <v>1.0429999999999999</v>
      </c>
      <c r="AY23" s="2">
        <v>1.0069999999999999</v>
      </c>
      <c r="AZ23" s="2">
        <v>1.016</v>
      </c>
      <c r="BA23" s="2">
        <v>0.94299999999999995</v>
      </c>
      <c r="BB23" s="19">
        <v>45</v>
      </c>
      <c r="BC23" s="24">
        <v>1.0026000000000002</v>
      </c>
      <c r="BD23" s="2">
        <v>19</v>
      </c>
      <c r="BG23" s="24"/>
      <c r="CE23" s="19"/>
      <c r="CF23" s="24"/>
    </row>
    <row r="24" spans="1:84" x14ac:dyDescent="0.2">
      <c r="A24" s="2">
        <v>20</v>
      </c>
      <c r="B24" s="2">
        <v>0.96599999999999997</v>
      </c>
      <c r="C24" s="2">
        <v>0.96899999999999997</v>
      </c>
      <c r="D24" s="2">
        <v>0.98799999999999999</v>
      </c>
      <c r="E24" s="2">
        <v>1.0720000000000001</v>
      </c>
      <c r="F24" s="2">
        <v>0.98899999999999999</v>
      </c>
      <c r="G24" s="2">
        <v>1.028</v>
      </c>
      <c r="H24" s="2">
        <v>0.97699999999999998</v>
      </c>
      <c r="I24" s="2">
        <v>0.92</v>
      </c>
      <c r="J24" s="2">
        <v>0.93899999999999995</v>
      </c>
      <c r="K24" s="2">
        <v>1.042</v>
      </c>
      <c r="L24" s="2">
        <v>1.024</v>
      </c>
      <c r="M24" s="2">
        <v>0.94399999999999995</v>
      </c>
      <c r="N24" s="2">
        <v>0.97299999999999998</v>
      </c>
      <c r="O24" s="2">
        <v>1.014</v>
      </c>
      <c r="P24" s="2">
        <v>1.0429999999999999</v>
      </c>
      <c r="Q24" s="2">
        <v>0.98399999999999999</v>
      </c>
      <c r="R24" s="2">
        <v>1.002</v>
      </c>
      <c r="S24" s="2">
        <v>0.97799999999999998</v>
      </c>
      <c r="T24" s="2">
        <v>1.02</v>
      </c>
      <c r="U24" s="2">
        <v>0.96899999999999997</v>
      </c>
      <c r="W24" s="19">
        <f t="shared" si="2"/>
        <v>34</v>
      </c>
      <c r="X24" s="24">
        <f t="shared" si="0"/>
        <v>0.9920500000000001</v>
      </c>
      <c r="Y24" s="2">
        <f t="shared" si="1"/>
        <v>43</v>
      </c>
      <c r="AG24" s="2">
        <v>33</v>
      </c>
      <c r="AH24" s="2">
        <v>1.0009999999999999</v>
      </c>
      <c r="AI24" s="2">
        <v>0.99399999999999999</v>
      </c>
      <c r="AJ24" s="2">
        <v>1.0109999999999999</v>
      </c>
      <c r="AK24" s="2">
        <v>1.04</v>
      </c>
      <c r="AL24" s="2">
        <v>0.99099999999999999</v>
      </c>
      <c r="AM24" s="2">
        <v>1.0580000000000001</v>
      </c>
      <c r="AN24" s="2">
        <v>0.997</v>
      </c>
      <c r="AO24" s="2">
        <v>1.032</v>
      </c>
      <c r="AP24" s="2">
        <v>1.0089999999999999</v>
      </c>
      <c r="AQ24" s="2">
        <v>1.0069999999999999</v>
      </c>
      <c r="AR24" s="2">
        <v>1.0349999999999999</v>
      </c>
      <c r="AS24" s="2">
        <v>1.0429999999999999</v>
      </c>
      <c r="AT24" s="2">
        <v>0.996</v>
      </c>
      <c r="AU24" s="2">
        <v>0.98499999999999999</v>
      </c>
      <c r="AV24" s="2">
        <v>0.995</v>
      </c>
      <c r="AW24" s="2">
        <v>0.93700000000000006</v>
      </c>
      <c r="AX24" s="2">
        <v>0.96399999999999997</v>
      </c>
      <c r="AY24" s="2">
        <v>0.97199999999999998</v>
      </c>
      <c r="AZ24" s="2">
        <v>0.99199999999999999</v>
      </c>
      <c r="BA24" s="2">
        <v>0.97</v>
      </c>
      <c r="BB24" s="19">
        <v>33</v>
      </c>
      <c r="BC24" s="24">
        <v>1.0014499999999997</v>
      </c>
      <c r="BD24" s="2">
        <v>20</v>
      </c>
      <c r="BG24" s="24"/>
      <c r="CE24" s="19"/>
      <c r="CF24" s="24"/>
    </row>
    <row r="25" spans="1:84" x14ac:dyDescent="0.2">
      <c r="A25" s="2">
        <v>21</v>
      </c>
      <c r="B25" s="2">
        <v>1.026</v>
      </c>
      <c r="C25" s="2">
        <v>0.98</v>
      </c>
      <c r="D25" s="2">
        <v>0.95599999999999996</v>
      </c>
      <c r="E25" s="2">
        <v>0.93899999999999995</v>
      </c>
      <c r="F25" s="2">
        <v>1.052</v>
      </c>
      <c r="G25" s="2">
        <v>0.86899999999999999</v>
      </c>
      <c r="H25" s="2">
        <v>1.095</v>
      </c>
      <c r="I25" s="2">
        <v>1.002</v>
      </c>
      <c r="J25" s="2">
        <v>1.002</v>
      </c>
      <c r="K25" s="2">
        <v>0.94</v>
      </c>
      <c r="L25" s="2">
        <v>0.94</v>
      </c>
      <c r="M25" s="2">
        <v>1.03</v>
      </c>
      <c r="N25" s="2">
        <v>0.97799999999999998</v>
      </c>
      <c r="O25" s="2">
        <v>1.052</v>
      </c>
      <c r="P25" s="2">
        <v>1.006</v>
      </c>
      <c r="Q25" s="2">
        <v>1.02</v>
      </c>
      <c r="R25" s="2">
        <v>1.05</v>
      </c>
      <c r="S25" s="2">
        <v>0.92800000000000005</v>
      </c>
      <c r="T25" s="2">
        <v>0.98199999999999998</v>
      </c>
      <c r="U25" s="2">
        <v>1.02</v>
      </c>
      <c r="W25" s="19">
        <f t="shared" si="2"/>
        <v>19</v>
      </c>
      <c r="X25" s="24">
        <f t="shared" si="0"/>
        <v>0.99334999999999984</v>
      </c>
      <c r="Y25" s="2">
        <f t="shared" si="1"/>
        <v>39</v>
      </c>
      <c r="AG25" s="2">
        <v>26</v>
      </c>
      <c r="AH25" s="2">
        <v>1.032</v>
      </c>
      <c r="AI25" s="2">
        <v>1.008</v>
      </c>
      <c r="AJ25" s="2">
        <v>1.006</v>
      </c>
      <c r="AK25" s="2">
        <v>0.97099999999999997</v>
      </c>
      <c r="AL25" s="2">
        <v>0.97399999999999998</v>
      </c>
      <c r="AM25" s="2">
        <v>1.0760000000000001</v>
      </c>
      <c r="AN25" s="2">
        <v>0.95599999999999996</v>
      </c>
      <c r="AO25" s="2">
        <v>0.97499999999999998</v>
      </c>
      <c r="AP25" s="2">
        <v>1.024</v>
      </c>
      <c r="AQ25" s="2">
        <v>1.0549999999999999</v>
      </c>
      <c r="AR25" s="2">
        <v>0.91600000000000004</v>
      </c>
      <c r="AS25" s="2">
        <v>1.0109999999999999</v>
      </c>
      <c r="AT25" s="2">
        <v>1.012</v>
      </c>
      <c r="AU25" s="2">
        <v>1.0209999999999999</v>
      </c>
      <c r="AV25" s="2">
        <v>0.98199999999999998</v>
      </c>
      <c r="AW25" s="2">
        <v>0.99299999999999999</v>
      </c>
      <c r="AX25" s="2">
        <v>1.024</v>
      </c>
      <c r="AY25" s="2">
        <v>1.04</v>
      </c>
      <c r="AZ25" s="2">
        <v>0.97599999999999998</v>
      </c>
      <c r="BA25" s="2">
        <v>0.97599999999999998</v>
      </c>
      <c r="BB25" s="19">
        <v>30</v>
      </c>
      <c r="BC25" s="24">
        <v>1.0013999999999998</v>
      </c>
      <c r="BD25" s="2">
        <v>21</v>
      </c>
      <c r="BG25" s="24"/>
      <c r="CE25" s="19"/>
      <c r="CF25" s="24"/>
    </row>
    <row r="26" spans="1:84" x14ac:dyDescent="0.2">
      <c r="A26" s="2">
        <v>22</v>
      </c>
      <c r="B26" s="2">
        <v>0.98799999999999999</v>
      </c>
      <c r="C26" s="2">
        <v>1.028</v>
      </c>
      <c r="D26" s="2">
        <v>1.0309999999999999</v>
      </c>
      <c r="E26" s="2">
        <v>1.097</v>
      </c>
      <c r="F26" s="2">
        <v>0.97399999999999998</v>
      </c>
      <c r="G26" s="2">
        <v>1.1279999999999999</v>
      </c>
      <c r="H26" s="2">
        <v>0.93</v>
      </c>
      <c r="I26" s="2">
        <v>1.002</v>
      </c>
      <c r="J26" s="2">
        <v>0.99299999999999999</v>
      </c>
      <c r="K26" s="2">
        <v>1.0740000000000001</v>
      </c>
      <c r="L26" s="2">
        <v>1.0549999999999999</v>
      </c>
      <c r="M26" s="2">
        <v>0.997</v>
      </c>
      <c r="N26" s="2">
        <v>1.0329999999999999</v>
      </c>
      <c r="O26" s="2">
        <v>0.96</v>
      </c>
      <c r="P26" s="2">
        <v>0.96299999999999997</v>
      </c>
      <c r="Q26" s="2">
        <v>0.97199999999999998</v>
      </c>
      <c r="R26" s="2">
        <v>0.95699999999999996</v>
      </c>
      <c r="S26" s="2">
        <v>1.0900000000000001</v>
      </c>
      <c r="T26" s="2">
        <v>1.016</v>
      </c>
      <c r="U26" s="2">
        <v>0.96599999999999997</v>
      </c>
      <c r="W26" s="19">
        <f t="shared" si="2"/>
        <v>36</v>
      </c>
      <c r="X26" s="24">
        <f t="shared" si="0"/>
        <v>1.0126999999999999</v>
      </c>
      <c r="Y26" s="2">
        <f t="shared" si="1"/>
        <v>2</v>
      </c>
      <c r="AG26" s="2">
        <v>23</v>
      </c>
      <c r="AH26" s="2">
        <v>0.99399999999999999</v>
      </c>
      <c r="AI26" s="2">
        <v>1.0049999999999999</v>
      </c>
      <c r="AJ26" s="2">
        <v>1.0149999999999999</v>
      </c>
      <c r="AK26" s="2">
        <v>0.98899999999999999</v>
      </c>
      <c r="AL26" s="2">
        <v>0.99299999999999999</v>
      </c>
      <c r="AM26" s="2">
        <v>0.98399999999999999</v>
      </c>
      <c r="AN26" s="2">
        <v>1.036</v>
      </c>
      <c r="AO26" s="2">
        <v>1.024</v>
      </c>
      <c r="AP26" s="2">
        <v>0.96899999999999997</v>
      </c>
      <c r="AQ26" s="2">
        <v>1.056</v>
      </c>
      <c r="AR26" s="2">
        <v>0.97099999999999997</v>
      </c>
      <c r="AS26" s="2">
        <v>1.0009999999999999</v>
      </c>
      <c r="AT26" s="2">
        <v>1.004</v>
      </c>
      <c r="AU26" s="2">
        <v>0.97199999999999998</v>
      </c>
      <c r="AV26" s="2">
        <v>0.98099999999999998</v>
      </c>
      <c r="AW26" s="2">
        <v>1.0349999999999999</v>
      </c>
      <c r="AX26" s="2">
        <v>0.96399999999999997</v>
      </c>
      <c r="AY26" s="2">
        <v>0.99399999999999999</v>
      </c>
      <c r="AZ26" s="2">
        <v>0.99199999999999999</v>
      </c>
      <c r="BA26" s="2">
        <v>1.0369999999999999</v>
      </c>
      <c r="BB26" s="19">
        <v>11</v>
      </c>
      <c r="BC26" s="24">
        <v>1.0007999999999997</v>
      </c>
      <c r="BD26" s="2">
        <v>22</v>
      </c>
      <c r="BG26" s="24"/>
      <c r="CE26" s="19"/>
      <c r="CF26" s="24"/>
    </row>
    <row r="27" spans="1:84" x14ac:dyDescent="0.2">
      <c r="A27" s="2">
        <v>23</v>
      </c>
      <c r="B27" s="2">
        <v>0.99399999999999999</v>
      </c>
      <c r="C27" s="2">
        <v>1.0049999999999999</v>
      </c>
      <c r="D27" s="2">
        <v>1.0149999999999999</v>
      </c>
      <c r="E27" s="2">
        <v>0.98899999999999999</v>
      </c>
      <c r="F27" s="2">
        <v>0.99299999999999999</v>
      </c>
      <c r="G27" s="2">
        <v>0.98399999999999999</v>
      </c>
      <c r="H27" s="2">
        <v>1.036</v>
      </c>
      <c r="I27" s="2">
        <v>1.024</v>
      </c>
      <c r="J27" s="2">
        <v>0.96899999999999997</v>
      </c>
      <c r="K27" s="2">
        <v>1.056</v>
      </c>
      <c r="L27" s="2">
        <v>0.97099999999999997</v>
      </c>
      <c r="M27" s="2">
        <v>1.0009999999999999</v>
      </c>
      <c r="N27" s="2">
        <v>1.004</v>
      </c>
      <c r="O27" s="2">
        <v>0.97199999999999998</v>
      </c>
      <c r="P27" s="2">
        <v>0.98099999999999998</v>
      </c>
      <c r="Q27" s="2">
        <v>1.0349999999999999</v>
      </c>
      <c r="R27" s="2">
        <v>0.96399999999999997</v>
      </c>
      <c r="S27" s="2">
        <v>0.99399999999999999</v>
      </c>
      <c r="T27" s="2">
        <v>0.99199999999999999</v>
      </c>
      <c r="U27" s="2">
        <v>1.0369999999999999</v>
      </c>
      <c r="W27" s="19">
        <f t="shared" si="2"/>
        <v>11</v>
      </c>
      <c r="X27" s="24">
        <f t="shared" si="0"/>
        <v>1.0007999999999997</v>
      </c>
      <c r="Y27" s="2">
        <f t="shared" si="1"/>
        <v>22</v>
      </c>
      <c r="AG27" s="2">
        <v>34</v>
      </c>
      <c r="AH27" s="2">
        <v>1.0009999999999999</v>
      </c>
      <c r="AI27" s="2">
        <v>0.98399999999999999</v>
      </c>
      <c r="AJ27" s="2">
        <v>0.98499999999999999</v>
      </c>
      <c r="AK27" s="2">
        <v>0.996</v>
      </c>
      <c r="AL27" s="2">
        <v>0.99399999999999999</v>
      </c>
      <c r="AM27" s="2">
        <v>0.91300000000000003</v>
      </c>
      <c r="AN27" s="2">
        <v>0.98799999999999999</v>
      </c>
      <c r="AO27" s="2">
        <v>0.99199999999999999</v>
      </c>
      <c r="AP27" s="2">
        <v>0.97899999999999998</v>
      </c>
      <c r="AQ27" s="2">
        <v>0.99099999999999999</v>
      </c>
      <c r="AR27" s="2">
        <v>0.97599999999999998</v>
      </c>
      <c r="AS27" s="2">
        <v>0.95899999999999996</v>
      </c>
      <c r="AT27" s="2">
        <v>0.98599999999999999</v>
      </c>
      <c r="AU27" s="2">
        <v>1.03</v>
      </c>
      <c r="AV27" s="2">
        <v>1.0149999999999999</v>
      </c>
      <c r="AW27" s="2">
        <v>1.0840000000000001</v>
      </c>
      <c r="AX27" s="2">
        <v>1.038</v>
      </c>
      <c r="AY27" s="2">
        <v>1.0469999999999999</v>
      </c>
      <c r="AZ27" s="2">
        <v>1.032</v>
      </c>
      <c r="BA27" s="2">
        <v>1.0169999999999999</v>
      </c>
      <c r="BB27" s="19">
        <v>20</v>
      </c>
      <c r="BC27" s="24">
        <v>1.0003499999999999</v>
      </c>
      <c r="BD27" s="2">
        <v>23</v>
      </c>
      <c r="BG27" s="24"/>
      <c r="CE27" s="19"/>
      <c r="CF27" s="24"/>
    </row>
    <row r="28" spans="1:84" x14ac:dyDescent="0.2">
      <c r="A28" s="2">
        <v>24</v>
      </c>
      <c r="B28" s="2">
        <v>0.997</v>
      </c>
      <c r="C28" s="2">
        <v>0.999</v>
      </c>
      <c r="D28" s="2">
        <v>0.995</v>
      </c>
      <c r="E28" s="2">
        <v>1.008</v>
      </c>
      <c r="F28" s="2">
        <v>1.002</v>
      </c>
      <c r="G28" s="2">
        <v>1</v>
      </c>
      <c r="H28" s="2">
        <v>0.97099999999999997</v>
      </c>
      <c r="I28" s="2">
        <v>0.95599999999999996</v>
      </c>
      <c r="J28" s="2">
        <v>1.046</v>
      </c>
      <c r="K28" s="2">
        <v>0.95399999999999996</v>
      </c>
      <c r="L28" s="2">
        <v>1.0349999999999999</v>
      </c>
      <c r="M28" s="2">
        <v>1.0249999999999999</v>
      </c>
      <c r="N28" s="2">
        <v>1.024</v>
      </c>
      <c r="O28" s="2">
        <v>1.022</v>
      </c>
      <c r="P28" s="2">
        <v>1.022</v>
      </c>
      <c r="Q28" s="2">
        <v>0.98699999999999999</v>
      </c>
      <c r="R28" s="2">
        <v>1.0429999999999999</v>
      </c>
      <c r="S28" s="2">
        <v>1.0069999999999999</v>
      </c>
      <c r="T28" s="2">
        <v>1.016</v>
      </c>
      <c r="U28" s="2">
        <v>0.94299999999999995</v>
      </c>
      <c r="W28" s="19">
        <f t="shared" si="2"/>
        <v>45</v>
      </c>
      <c r="X28" s="24">
        <f t="shared" si="0"/>
        <v>1.0026000000000002</v>
      </c>
      <c r="Y28" s="2">
        <f t="shared" si="1"/>
        <v>19</v>
      </c>
      <c r="AG28" s="2">
        <v>50</v>
      </c>
      <c r="AH28" s="2">
        <v>1.01</v>
      </c>
      <c r="AI28" s="2">
        <v>0.96099999999999997</v>
      </c>
      <c r="AJ28" s="2">
        <v>0.98899999999999999</v>
      </c>
      <c r="AK28" s="2">
        <v>1.0169999999999999</v>
      </c>
      <c r="AL28" s="2">
        <v>1.0529999999999999</v>
      </c>
      <c r="AM28" s="2">
        <v>1.03</v>
      </c>
      <c r="AN28" s="2">
        <v>0.99399999999999999</v>
      </c>
      <c r="AO28" s="2">
        <v>1.022</v>
      </c>
      <c r="AP28" s="2">
        <v>0.996</v>
      </c>
      <c r="AQ28" s="2">
        <v>0.96099999999999997</v>
      </c>
      <c r="AR28" s="2">
        <v>1.0289999999999999</v>
      </c>
      <c r="AS28" s="2">
        <v>0.995</v>
      </c>
      <c r="AT28" s="2">
        <v>1.0409999999999999</v>
      </c>
      <c r="AU28" s="2">
        <v>0.97699999999999998</v>
      </c>
      <c r="AV28" s="2">
        <v>1.0680000000000001</v>
      </c>
      <c r="AW28" s="2">
        <v>0.997</v>
      </c>
      <c r="AX28" s="2">
        <v>0.96599999999999997</v>
      </c>
      <c r="AY28" s="2">
        <v>0.96</v>
      </c>
      <c r="AZ28" s="2">
        <v>0.94099999999999995</v>
      </c>
      <c r="BA28" s="2">
        <v>0.999</v>
      </c>
      <c r="BB28" s="19">
        <v>27</v>
      </c>
      <c r="BC28" s="24">
        <v>1.0003</v>
      </c>
      <c r="BD28" s="2">
        <v>24</v>
      </c>
      <c r="BG28" s="24"/>
      <c r="CE28" s="19"/>
      <c r="CF28" s="24"/>
    </row>
    <row r="29" spans="1:84" x14ac:dyDescent="0.2">
      <c r="A29" s="2">
        <v>25</v>
      </c>
      <c r="B29" s="2">
        <v>0.98199999999999998</v>
      </c>
      <c r="C29" s="2">
        <v>1.0009999999999999</v>
      </c>
      <c r="D29" s="2">
        <v>1.0189999999999999</v>
      </c>
      <c r="E29" s="2">
        <v>1.0409999999999999</v>
      </c>
      <c r="F29" s="2">
        <v>1.006</v>
      </c>
      <c r="G29" s="2">
        <v>0.95699999999999996</v>
      </c>
      <c r="H29" s="2">
        <v>1.026</v>
      </c>
      <c r="I29" s="2">
        <v>1.018</v>
      </c>
      <c r="J29" s="2">
        <v>0.97299999999999998</v>
      </c>
      <c r="K29" s="2">
        <v>0.96099999999999997</v>
      </c>
      <c r="L29" s="2">
        <v>1.081</v>
      </c>
      <c r="M29" s="2">
        <v>0.97399999999999998</v>
      </c>
      <c r="N29" s="2">
        <v>0.999</v>
      </c>
      <c r="O29" s="2">
        <v>0.96299999999999997</v>
      </c>
      <c r="P29" s="2">
        <v>1.024</v>
      </c>
      <c r="Q29" s="2">
        <v>0.99</v>
      </c>
      <c r="R29" s="2">
        <v>0.98099999999999998</v>
      </c>
      <c r="S29" s="2">
        <v>0.96099999999999997</v>
      </c>
      <c r="T29" s="2">
        <v>1.0089999999999999</v>
      </c>
      <c r="U29" s="2">
        <v>1.0089999999999999</v>
      </c>
      <c r="W29" s="19">
        <f t="shared" si="2"/>
        <v>25</v>
      </c>
      <c r="X29" s="24">
        <f t="shared" si="0"/>
        <v>0.99874999999999992</v>
      </c>
      <c r="Y29" s="2">
        <f t="shared" si="1"/>
        <v>29</v>
      </c>
      <c r="AG29" s="2">
        <v>31</v>
      </c>
      <c r="AH29" s="2">
        <v>1.026</v>
      </c>
      <c r="AI29" s="2">
        <v>0.99</v>
      </c>
      <c r="AJ29" s="2">
        <v>0.92600000000000005</v>
      </c>
      <c r="AK29" s="2">
        <v>0.95499999999999996</v>
      </c>
      <c r="AL29" s="2">
        <v>1.0209999999999999</v>
      </c>
      <c r="AM29" s="2">
        <v>1.1060000000000001</v>
      </c>
      <c r="AN29" s="2">
        <v>0.97799999999999998</v>
      </c>
      <c r="AO29" s="2">
        <v>1.0129999999999999</v>
      </c>
      <c r="AP29" s="2">
        <v>1.0329999999999999</v>
      </c>
      <c r="AQ29" s="2">
        <v>0.97799999999999998</v>
      </c>
      <c r="AR29" s="2">
        <v>0.996</v>
      </c>
      <c r="AS29" s="2">
        <v>1.036</v>
      </c>
      <c r="AT29" s="2">
        <v>0.95499999999999996</v>
      </c>
      <c r="AU29" s="2">
        <v>1.0109999999999999</v>
      </c>
      <c r="AV29" s="2">
        <v>0.93600000000000005</v>
      </c>
      <c r="AW29" s="2">
        <v>0.999</v>
      </c>
      <c r="AX29" s="2">
        <v>0.99199999999999999</v>
      </c>
      <c r="AY29" s="2">
        <v>0.98399999999999999</v>
      </c>
      <c r="AZ29" s="2">
        <v>0.99199999999999999</v>
      </c>
      <c r="BA29" s="2">
        <v>1.0649999999999999</v>
      </c>
      <c r="BB29" s="19">
        <v>4</v>
      </c>
      <c r="BC29" s="24">
        <v>0.99960000000000027</v>
      </c>
      <c r="BD29" s="2">
        <v>25</v>
      </c>
      <c r="BG29" s="24"/>
      <c r="CE29" s="19"/>
      <c r="CF29" s="24"/>
    </row>
    <row r="30" spans="1:84" x14ac:dyDescent="0.2">
      <c r="A30" s="2">
        <v>26</v>
      </c>
      <c r="B30" s="2">
        <v>1.032</v>
      </c>
      <c r="C30" s="2">
        <v>1.008</v>
      </c>
      <c r="D30" s="2">
        <v>1.006</v>
      </c>
      <c r="E30" s="2">
        <v>0.97099999999999997</v>
      </c>
      <c r="F30" s="2">
        <v>0.97399999999999998</v>
      </c>
      <c r="G30" s="2">
        <v>1.0760000000000001</v>
      </c>
      <c r="H30" s="2">
        <v>0.95599999999999996</v>
      </c>
      <c r="I30" s="2">
        <v>0.97499999999999998</v>
      </c>
      <c r="J30" s="2">
        <v>1.024</v>
      </c>
      <c r="K30" s="2">
        <v>1.0549999999999999</v>
      </c>
      <c r="L30" s="2">
        <v>0.91600000000000004</v>
      </c>
      <c r="M30" s="2">
        <v>1.0109999999999999</v>
      </c>
      <c r="N30" s="2">
        <v>1.012</v>
      </c>
      <c r="O30" s="2">
        <v>1.0209999999999999</v>
      </c>
      <c r="P30" s="2">
        <v>0.98199999999999998</v>
      </c>
      <c r="Q30" s="2">
        <v>0.99299999999999999</v>
      </c>
      <c r="R30" s="2">
        <v>1.024</v>
      </c>
      <c r="S30" s="2">
        <v>1.04</v>
      </c>
      <c r="T30" s="2">
        <v>0.97599999999999998</v>
      </c>
      <c r="U30" s="2">
        <v>0.97599999999999998</v>
      </c>
      <c r="W30" s="19">
        <f t="shared" si="2"/>
        <v>30</v>
      </c>
      <c r="X30" s="24">
        <f t="shared" si="0"/>
        <v>1.0013999999999998</v>
      </c>
      <c r="Y30" s="2">
        <f t="shared" si="1"/>
        <v>21</v>
      </c>
      <c r="AG30" s="2">
        <v>1</v>
      </c>
      <c r="AH30" s="2">
        <v>0.999</v>
      </c>
      <c r="AI30" s="2">
        <v>1.002</v>
      </c>
      <c r="AJ30" s="2">
        <v>1.0289999999999999</v>
      </c>
      <c r="AK30" s="2">
        <v>0.94199999999999995</v>
      </c>
      <c r="AL30" s="2">
        <v>0.97099999999999997</v>
      </c>
      <c r="AM30" s="2">
        <v>0.99199999999999999</v>
      </c>
      <c r="AN30" s="2">
        <v>1.03</v>
      </c>
      <c r="AO30" s="2">
        <v>1.024</v>
      </c>
      <c r="AP30" s="2">
        <v>0.98599999999999999</v>
      </c>
      <c r="AQ30" s="2">
        <v>1.0609999999999999</v>
      </c>
      <c r="AR30" s="2">
        <v>0.96699999999999997</v>
      </c>
      <c r="AS30" s="2">
        <v>0.998</v>
      </c>
      <c r="AT30" s="2">
        <v>0.99099999999999999</v>
      </c>
      <c r="AU30" s="2">
        <v>1.0189999999999999</v>
      </c>
      <c r="AV30" s="2">
        <v>1.0369999999999999</v>
      </c>
      <c r="AW30" s="2">
        <v>1.0329999999999999</v>
      </c>
      <c r="AX30" s="2">
        <v>1.012</v>
      </c>
      <c r="AY30" s="2">
        <v>1.0249999999999999</v>
      </c>
      <c r="AZ30" s="2">
        <v>0.91400000000000003</v>
      </c>
      <c r="BA30" s="2">
        <v>0.95699999999999996</v>
      </c>
      <c r="BB30" s="19">
        <v>41</v>
      </c>
      <c r="BC30" s="24">
        <v>0.99945000000000006</v>
      </c>
      <c r="BD30" s="2">
        <v>26</v>
      </c>
      <c r="BG30" s="24"/>
      <c r="CE30" s="19"/>
      <c r="CF30" s="24"/>
    </row>
    <row r="31" spans="1:84" x14ac:dyDescent="0.2">
      <c r="A31" s="2">
        <v>27</v>
      </c>
      <c r="B31" s="2">
        <v>0.94799999999999995</v>
      </c>
      <c r="C31" s="2">
        <v>0.97899999999999998</v>
      </c>
      <c r="D31" s="2">
        <v>0.94</v>
      </c>
      <c r="E31" s="2">
        <v>1.0149999999999999</v>
      </c>
      <c r="F31" s="2">
        <v>0.97399999999999998</v>
      </c>
      <c r="G31" s="2">
        <v>1.0129999999999999</v>
      </c>
      <c r="H31" s="2">
        <v>0.97199999999999998</v>
      </c>
      <c r="I31" s="2">
        <v>1.014</v>
      </c>
      <c r="J31" s="2">
        <v>0.98299999999999998</v>
      </c>
      <c r="K31" s="2">
        <v>1.014</v>
      </c>
      <c r="L31" s="2">
        <v>0.97399999999999998</v>
      </c>
      <c r="M31" s="2">
        <v>1.022</v>
      </c>
      <c r="N31" s="2">
        <v>0.95799999999999996</v>
      </c>
      <c r="O31" s="2">
        <v>1.0169999999999999</v>
      </c>
      <c r="P31" s="2">
        <v>1.0840000000000001</v>
      </c>
      <c r="Q31" s="2">
        <v>0.97</v>
      </c>
      <c r="R31" s="2">
        <v>0.95299999999999996</v>
      </c>
      <c r="S31" s="2">
        <v>1.0389999999999999</v>
      </c>
      <c r="T31" s="2">
        <v>1.06</v>
      </c>
      <c r="U31" s="2">
        <v>0.90600000000000003</v>
      </c>
      <c r="W31" s="19">
        <f t="shared" si="2"/>
        <v>50</v>
      </c>
      <c r="X31" s="24">
        <f t="shared" si="0"/>
        <v>0.99174999999999991</v>
      </c>
      <c r="Y31" s="2">
        <f t="shared" si="1"/>
        <v>44</v>
      </c>
      <c r="AG31" s="2">
        <v>35</v>
      </c>
      <c r="AH31" s="2">
        <v>0.97899999999999998</v>
      </c>
      <c r="AI31" s="2">
        <v>1.0660000000000001</v>
      </c>
      <c r="AJ31" s="2">
        <v>0.997</v>
      </c>
      <c r="AK31" s="2">
        <v>0.95599999999999996</v>
      </c>
      <c r="AL31" s="2">
        <v>0.98499999999999999</v>
      </c>
      <c r="AM31" s="2">
        <v>0.98899999999999999</v>
      </c>
      <c r="AN31" s="2">
        <v>0.96599999999999997</v>
      </c>
      <c r="AO31" s="2">
        <v>1.0229999999999999</v>
      </c>
      <c r="AP31" s="2">
        <v>0.95799999999999996</v>
      </c>
      <c r="AQ31" s="2">
        <v>1.024</v>
      </c>
      <c r="AR31" s="2">
        <v>1.014</v>
      </c>
      <c r="AS31" s="2">
        <v>1.014</v>
      </c>
      <c r="AT31" s="2">
        <v>0.98</v>
      </c>
      <c r="AU31" s="2">
        <v>0.99399999999999999</v>
      </c>
      <c r="AV31" s="2">
        <v>1.0409999999999999</v>
      </c>
      <c r="AW31" s="2">
        <v>0.97</v>
      </c>
      <c r="AX31" s="2">
        <v>1.028</v>
      </c>
      <c r="AY31" s="2">
        <v>1.0209999999999999</v>
      </c>
      <c r="AZ31" s="2">
        <v>0.97299999999999998</v>
      </c>
      <c r="BA31" s="2">
        <v>1.0069999999999999</v>
      </c>
      <c r="BB31" s="19">
        <v>26</v>
      </c>
      <c r="BC31" s="24">
        <v>0.99924999999999997</v>
      </c>
      <c r="BD31" s="2">
        <v>27</v>
      </c>
      <c r="BG31" s="24"/>
      <c r="CE31" s="19"/>
      <c r="CF31" s="24"/>
    </row>
    <row r="32" spans="1:84" x14ac:dyDescent="0.2">
      <c r="A32" s="2">
        <v>28</v>
      </c>
      <c r="B32" s="2">
        <v>1.0469999999999999</v>
      </c>
      <c r="C32" s="2">
        <v>1.042</v>
      </c>
      <c r="D32" s="2">
        <v>1.054</v>
      </c>
      <c r="E32" s="2">
        <v>0.98</v>
      </c>
      <c r="F32" s="2">
        <v>1.0109999999999999</v>
      </c>
      <c r="G32" s="2">
        <v>0.98499999999999999</v>
      </c>
      <c r="H32" s="2">
        <v>1.04</v>
      </c>
      <c r="I32" s="2">
        <v>0.99099999999999999</v>
      </c>
      <c r="J32" s="2">
        <v>1.0009999999999999</v>
      </c>
      <c r="K32" s="2">
        <v>0.98699999999999999</v>
      </c>
      <c r="L32" s="2">
        <v>1.014</v>
      </c>
      <c r="M32" s="2">
        <v>0.98099999999999998</v>
      </c>
      <c r="N32" s="2">
        <v>1.036</v>
      </c>
      <c r="O32" s="2">
        <v>0.96899999999999997</v>
      </c>
      <c r="P32" s="2">
        <v>0.91700000000000004</v>
      </c>
      <c r="Q32" s="2">
        <v>1.028</v>
      </c>
      <c r="R32" s="2">
        <v>1.0569999999999999</v>
      </c>
      <c r="S32" s="2">
        <v>0.97</v>
      </c>
      <c r="T32" s="2">
        <v>0.93</v>
      </c>
      <c r="U32" s="2">
        <v>1.1080000000000001</v>
      </c>
      <c r="W32" s="19">
        <f t="shared" si="2"/>
        <v>1</v>
      </c>
      <c r="X32" s="24">
        <f t="shared" si="0"/>
        <v>1.0073999999999999</v>
      </c>
      <c r="Y32" s="2">
        <f t="shared" si="1"/>
        <v>11</v>
      </c>
      <c r="AG32" s="2">
        <v>32</v>
      </c>
      <c r="AH32" s="2">
        <v>0.98099999999999998</v>
      </c>
      <c r="AI32" s="2">
        <v>0.98699999999999999</v>
      </c>
      <c r="AJ32" s="2">
        <v>1.081</v>
      </c>
      <c r="AK32" s="2">
        <v>1.0409999999999999</v>
      </c>
      <c r="AL32" s="2">
        <v>0.98899999999999999</v>
      </c>
      <c r="AM32" s="2">
        <v>0.92300000000000004</v>
      </c>
      <c r="AN32" s="2">
        <v>1.0009999999999999</v>
      </c>
      <c r="AO32" s="2">
        <v>0.96599999999999997</v>
      </c>
      <c r="AP32" s="2">
        <v>0.96199999999999997</v>
      </c>
      <c r="AQ32" s="2">
        <v>1.006</v>
      </c>
      <c r="AR32" s="2">
        <v>1.0129999999999999</v>
      </c>
      <c r="AS32" s="2">
        <v>0.97</v>
      </c>
      <c r="AT32" s="2">
        <v>1.0589999999999999</v>
      </c>
      <c r="AU32" s="2">
        <v>0.98599999999999999</v>
      </c>
      <c r="AV32" s="2">
        <v>1.08</v>
      </c>
      <c r="AW32" s="2">
        <v>0.995</v>
      </c>
      <c r="AX32" s="2">
        <v>1.0089999999999999</v>
      </c>
      <c r="AY32" s="2">
        <v>1.0109999999999999</v>
      </c>
      <c r="AZ32" s="2">
        <v>0.97299999999999998</v>
      </c>
      <c r="BA32" s="2">
        <v>0.94899999999999995</v>
      </c>
      <c r="BB32" s="19">
        <v>43</v>
      </c>
      <c r="BC32" s="24">
        <v>0.9991000000000001</v>
      </c>
      <c r="BD32" s="2">
        <v>28</v>
      </c>
      <c r="BG32" s="24"/>
      <c r="CE32" s="19"/>
      <c r="CF32" s="24"/>
    </row>
    <row r="33" spans="1:84" x14ac:dyDescent="0.2">
      <c r="A33" s="2">
        <v>29</v>
      </c>
      <c r="B33" s="2">
        <v>1.1259999999999999</v>
      </c>
      <c r="C33" s="2">
        <v>1.014</v>
      </c>
      <c r="D33" s="2">
        <v>1.032</v>
      </c>
      <c r="E33" s="2">
        <v>1.0049999999999999</v>
      </c>
      <c r="F33" s="2">
        <v>0.94299999999999995</v>
      </c>
      <c r="G33" s="2">
        <v>0.90300000000000002</v>
      </c>
      <c r="H33" s="2">
        <v>1.0209999999999999</v>
      </c>
      <c r="I33" s="2">
        <v>1.012</v>
      </c>
      <c r="J33" s="2">
        <v>0.93500000000000005</v>
      </c>
      <c r="K33" s="2">
        <v>0.99399999999999999</v>
      </c>
      <c r="L33" s="2">
        <v>1.056</v>
      </c>
      <c r="M33" s="2">
        <v>1.0920000000000001</v>
      </c>
      <c r="N33" s="2">
        <v>0.96799999999999997</v>
      </c>
      <c r="O33" s="2">
        <v>1.008</v>
      </c>
      <c r="P33" s="2">
        <v>1.0580000000000001</v>
      </c>
      <c r="Q33" s="2">
        <v>1.0189999999999999</v>
      </c>
      <c r="R33" s="2">
        <v>0.97</v>
      </c>
      <c r="S33" s="2">
        <v>1.002</v>
      </c>
      <c r="T33" s="2">
        <v>1.022</v>
      </c>
      <c r="U33" s="2">
        <v>1.056</v>
      </c>
      <c r="W33" s="19">
        <f t="shared" si="2"/>
        <v>7</v>
      </c>
      <c r="X33" s="24">
        <f t="shared" si="0"/>
        <v>1.0117999999999998</v>
      </c>
      <c r="Y33" s="2">
        <f t="shared" si="1"/>
        <v>4</v>
      </c>
      <c r="AG33" s="2">
        <v>25</v>
      </c>
      <c r="AH33" s="2">
        <v>0.98199999999999998</v>
      </c>
      <c r="AI33" s="2">
        <v>1.0009999999999999</v>
      </c>
      <c r="AJ33" s="2">
        <v>1.0189999999999999</v>
      </c>
      <c r="AK33" s="2">
        <v>1.0409999999999999</v>
      </c>
      <c r="AL33" s="2">
        <v>1.006</v>
      </c>
      <c r="AM33" s="2">
        <v>0.95699999999999996</v>
      </c>
      <c r="AN33" s="2">
        <v>1.026</v>
      </c>
      <c r="AO33" s="2">
        <v>1.018</v>
      </c>
      <c r="AP33" s="2">
        <v>0.97299999999999998</v>
      </c>
      <c r="AQ33" s="2">
        <v>0.96099999999999997</v>
      </c>
      <c r="AR33" s="2">
        <v>1.081</v>
      </c>
      <c r="AS33" s="2">
        <v>0.97399999999999998</v>
      </c>
      <c r="AT33" s="2">
        <v>0.999</v>
      </c>
      <c r="AU33" s="2">
        <v>0.96299999999999997</v>
      </c>
      <c r="AV33" s="2">
        <v>1.024</v>
      </c>
      <c r="AW33" s="2">
        <v>0.99</v>
      </c>
      <c r="AX33" s="2">
        <v>0.98099999999999998</v>
      </c>
      <c r="AY33" s="2">
        <v>0.96099999999999997</v>
      </c>
      <c r="AZ33" s="2">
        <v>1.0089999999999999</v>
      </c>
      <c r="BA33" s="2">
        <v>1.0089999999999999</v>
      </c>
      <c r="BB33" s="19">
        <v>25</v>
      </c>
      <c r="BC33" s="24">
        <v>0.99874999999999992</v>
      </c>
      <c r="BD33" s="2">
        <v>29</v>
      </c>
      <c r="BG33" s="24"/>
      <c r="CE33" s="19"/>
      <c r="CF33" s="24"/>
    </row>
    <row r="34" spans="1:84" x14ac:dyDescent="0.2">
      <c r="A34" s="2">
        <v>30</v>
      </c>
      <c r="B34" s="2">
        <v>0.90600000000000003</v>
      </c>
      <c r="C34" s="2">
        <v>0.98</v>
      </c>
      <c r="D34" s="2">
        <v>0.95899999999999996</v>
      </c>
      <c r="E34" s="2">
        <v>1</v>
      </c>
      <c r="F34" s="2">
        <v>1.081</v>
      </c>
      <c r="G34" s="2">
        <v>1.107</v>
      </c>
      <c r="H34" s="2">
        <v>0.96399999999999997</v>
      </c>
      <c r="I34" s="2">
        <v>0.99299999999999999</v>
      </c>
      <c r="J34" s="2">
        <v>1.079</v>
      </c>
      <c r="K34" s="2">
        <v>1.0009999999999999</v>
      </c>
      <c r="L34" s="2">
        <v>0.92400000000000004</v>
      </c>
      <c r="M34" s="2">
        <v>0.92</v>
      </c>
      <c r="N34" s="2">
        <v>1.0289999999999999</v>
      </c>
      <c r="O34" s="2">
        <v>0.96699999999999997</v>
      </c>
      <c r="P34" s="2">
        <v>0.94899999999999995</v>
      </c>
      <c r="Q34" s="2">
        <v>0.98799999999999999</v>
      </c>
      <c r="R34" s="2">
        <v>1.016</v>
      </c>
      <c r="S34" s="2">
        <v>0.98399999999999999</v>
      </c>
      <c r="T34" s="2">
        <v>0.97099999999999997</v>
      </c>
      <c r="U34" s="2">
        <v>0.94099999999999995</v>
      </c>
      <c r="W34" s="19">
        <f t="shared" si="2"/>
        <v>47</v>
      </c>
      <c r="X34" s="24">
        <f t="shared" si="0"/>
        <v>0.98794999999999999</v>
      </c>
      <c r="Y34" s="2">
        <f t="shared" si="1"/>
        <v>48</v>
      </c>
      <c r="AG34" s="2">
        <v>2</v>
      </c>
      <c r="AH34" s="2">
        <v>1.0149999999999999</v>
      </c>
      <c r="AI34" s="2">
        <v>0.998</v>
      </c>
      <c r="AJ34" s="2">
        <v>0.96599999999999997</v>
      </c>
      <c r="AK34" s="2">
        <v>1.0629999999999999</v>
      </c>
      <c r="AL34" s="2">
        <v>1.018</v>
      </c>
      <c r="AM34" s="2">
        <v>1.002</v>
      </c>
      <c r="AN34" s="2">
        <v>0.95399999999999996</v>
      </c>
      <c r="AO34" s="2">
        <v>0.97099999999999997</v>
      </c>
      <c r="AP34" s="2">
        <v>1.028</v>
      </c>
      <c r="AQ34" s="2">
        <v>0.92500000000000004</v>
      </c>
      <c r="AR34" s="2">
        <v>1.03</v>
      </c>
      <c r="AS34" s="2">
        <v>0.97899999999999998</v>
      </c>
      <c r="AT34" s="2">
        <v>1.0109999999999999</v>
      </c>
      <c r="AU34" s="2">
        <v>0.98899999999999999</v>
      </c>
      <c r="AV34" s="2">
        <v>0.97099999999999997</v>
      </c>
      <c r="AW34" s="2">
        <v>0.95599999999999996</v>
      </c>
      <c r="AX34" s="2">
        <v>1.006</v>
      </c>
      <c r="AY34" s="2">
        <v>0.97499999999999998</v>
      </c>
      <c r="AZ34" s="2">
        <v>1.0649999999999999</v>
      </c>
      <c r="BA34" s="2">
        <v>1.0449999999999999</v>
      </c>
      <c r="BB34" s="19">
        <v>9</v>
      </c>
      <c r="BC34" s="24">
        <v>0.99834999999999996</v>
      </c>
      <c r="BD34" s="2">
        <v>30</v>
      </c>
      <c r="BG34" s="24"/>
      <c r="CE34" s="19"/>
      <c r="CF34" s="24"/>
    </row>
    <row r="35" spans="1:84" x14ac:dyDescent="0.2">
      <c r="A35" s="2">
        <v>31</v>
      </c>
      <c r="B35" s="2">
        <v>1.026</v>
      </c>
      <c r="C35" s="2">
        <v>0.99</v>
      </c>
      <c r="D35" s="2">
        <v>0.92600000000000005</v>
      </c>
      <c r="E35" s="2">
        <v>0.95499999999999996</v>
      </c>
      <c r="F35" s="2">
        <v>1.0209999999999999</v>
      </c>
      <c r="G35" s="2">
        <v>1.1060000000000001</v>
      </c>
      <c r="H35" s="2">
        <v>0.97799999999999998</v>
      </c>
      <c r="I35" s="2">
        <v>1.0129999999999999</v>
      </c>
      <c r="J35" s="2">
        <v>1.0329999999999999</v>
      </c>
      <c r="K35" s="2">
        <v>0.97799999999999998</v>
      </c>
      <c r="L35" s="2">
        <v>0.996</v>
      </c>
      <c r="M35" s="2">
        <v>1.036</v>
      </c>
      <c r="N35" s="2">
        <v>0.95499999999999996</v>
      </c>
      <c r="O35" s="2">
        <v>1.0109999999999999</v>
      </c>
      <c r="P35" s="2">
        <v>0.93600000000000005</v>
      </c>
      <c r="Q35" s="2">
        <v>0.999</v>
      </c>
      <c r="R35" s="2">
        <v>0.99199999999999999</v>
      </c>
      <c r="S35" s="2">
        <v>0.98399999999999999</v>
      </c>
      <c r="T35" s="2">
        <v>0.99199999999999999</v>
      </c>
      <c r="U35" s="2">
        <v>1.0649999999999999</v>
      </c>
      <c r="W35" s="19">
        <f t="shared" si="2"/>
        <v>4</v>
      </c>
      <c r="X35" s="24">
        <f t="shared" si="0"/>
        <v>0.99960000000000027</v>
      </c>
      <c r="Y35" s="2">
        <f t="shared" si="1"/>
        <v>25</v>
      </c>
      <c r="AG35" s="2">
        <v>36</v>
      </c>
      <c r="AH35" s="2">
        <v>1.0009999999999999</v>
      </c>
      <c r="AI35" s="2">
        <v>0.95899999999999996</v>
      </c>
      <c r="AJ35" s="2">
        <v>0.998</v>
      </c>
      <c r="AK35" s="2">
        <v>1.034</v>
      </c>
      <c r="AL35" s="2">
        <v>1.0529999999999999</v>
      </c>
      <c r="AM35" s="2">
        <v>1.0069999999999999</v>
      </c>
      <c r="AN35" s="2">
        <v>1.0309999999999999</v>
      </c>
      <c r="AO35" s="2">
        <v>0.97099999999999997</v>
      </c>
      <c r="AP35" s="2">
        <v>1.026</v>
      </c>
      <c r="AQ35" s="2">
        <v>0.96299999999999997</v>
      </c>
      <c r="AR35" s="2">
        <v>0.98299999999999998</v>
      </c>
      <c r="AS35" s="2">
        <v>0.98199999999999998</v>
      </c>
      <c r="AT35" s="2">
        <v>1.014</v>
      </c>
      <c r="AU35" s="2">
        <v>0.98699999999999999</v>
      </c>
      <c r="AV35" s="2">
        <v>0.92700000000000005</v>
      </c>
      <c r="AW35" s="2">
        <v>1.014</v>
      </c>
      <c r="AX35" s="2">
        <v>0.97699999999999998</v>
      </c>
      <c r="AY35" s="2">
        <v>0.997</v>
      </c>
      <c r="AZ35" s="2">
        <v>1.016</v>
      </c>
      <c r="BA35" s="2">
        <v>1.0249999999999999</v>
      </c>
      <c r="BB35" s="19">
        <v>17</v>
      </c>
      <c r="BC35" s="24">
        <v>0.99824999999999986</v>
      </c>
      <c r="BD35" s="2">
        <v>31</v>
      </c>
      <c r="BG35" s="24"/>
      <c r="CE35" s="19"/>
      <c r="CF35" s="24"/>
    </row>
    <row r="36" spans="1:84" x14ac:dyDescent="0.2">
      <c r="A36" s="2">
        <v>32</v>
      </c>
      <c r="B36" s="2">
        <v>0.98099999999999998</v>
      </c>
      <c r="C36" s="2">
        <v>0.98699999999999999</v>
      </c>
      <c r="D36" s="2">
        <v>1.081</v>
      </c>
      <c r="E36" s="2">
        <v>1.0409999999999999</v>
      </c>
      <c r="F36" s="2">
        <v>0.98899999999999999</v>
      </c>
      <c r="G36" s="2">
        <v>0.92300000000000004</v>
      </c>
      <c r="H36" s="2">
        <v>1.0009999999999999</v>
      </c>
      <c r="I36" s="2">
        <v>0.96599999999999997</v>
      </c>
      <c r="J36" s="2">
        <v>0.96199999999999997</v>
      </c>
      <c r="K36" s="2">
        <v>1.006</v>
      </c>
      <c r="L36" s="2">
        <v>1.0129999999999999</v>
      </c>
      <c r="M36" s="2">
        <v>0.97</v>
      </c>
      <c r="N36" s="2">
        <v>1.0589999999999999</v>
      </c>
      <c r="O36" s="2">
        <v>0.98599999999999999</v>
      </c>
      <c r="P36" s="2">
        <v>1.08</v>
      </c>
      <c r="Q36" s="2">
        <v>0.995</v>
      </c>
      <c r="R36" s="2">
        <v>1.0089999999999999</v>
      </c>
      <c r="S36" s="2">
        <v>1.0109999999999999</v>
      </c>
      <c r="T36" s="2">
        <v>0.97299999999999998</v>
      </c>
      <c r="U36" s="2">
        <v>0.94899999999999995</v>
      </c>
      <c r="W36" s="19">
        <f t="shared" si="2"/>
        <v>43</v>
      </c>
      <c r="X36" s="24">
        <f t="shared" si="0"/>
        <v>0.9991000000000001</v>
      </c>
      <c r="Y36" s="2">
        <f t="shared" si="1"/>
        <v>28</v>
      </c>
      <c r="AG36" s="2">
        <v>49</v>
      </c>
      <c r="AH36" s="2">
        <v>1.0049999999999999</v>
      </c>
      <c r="AI36" s="2">
        <v>1.026</v>
      </c>
      <c r="AJ36" s="2">
        <v>1.002</v>
      </c>
      <c r="AK36" s="2">
        <v>0.97699999999999998</v>
      </c>
      <c r="AL36" s="2">
        <v>0.93899999999999995</v>
      </c>
      <c r="AM36" s="2">
        <v>0.98</v>
      </c>
      <c r="AN36" s="2">
        <v>1.0069999999999999</v>
      </c>
      <c r="AO36" s="2">
        <v>0.97099999999999997</v>
      </c>
      <c r="AP36" s="2">
        <v>1.01</v>
      </c>
      <c r="AQ36" s="2">
        <v>1.022</v>
      </c>
      <c r="AR36" s="2">
        <v>0.95099999999999996</v>
      </c>
      <c r="AS36" s="2">
        <v>0.98</v>
      </c>
      <c r="AT36" s="2">
        <v>0.94899999999999995</v>
      </c>
      <c r="AU36" s="2">
        <v>1.024</v>
      </c>
      <c r="AV36" s="2">
        <v>0.94</v>
      </c>
      <c r="AW36" s="2">
        <v>1</v>
      </c>
      <c r="AX36" s="2">
        <v>1.022</v>
      </c>
      <c r="AY36" s="2">
        <v>1.0449999999999999</v>
      </c>
      <c r="AZ36" s="2">
        <v>1.052</v>
      </c>
      <c r="BA36" s="2">
        <v>1.0309999999999999</v>
      </c>
      <c r="BB36" s="19">
        <v>14</v>
      </c>
      <c r="BC36" s="24">
        <v>0.99665000000000004</v>
      </c>
      <c r="BD36" s="2">
        <v>32</v>
      </c>
      <c r="BG36" s="24"/>
      <c r="CE36" s="19"/>
      <c r="CF36" s="24"/>
    </row>
    <row r="37" spans="1:84" x14ac:dyDescent="0.2">
      <c r="A37" s="2">
        <v>33</v>
      </c>
      <c r="B37" s="2">
        <v>1.0009999999999999</v>
      </c>
      <c r="C37" s="2">
        <v>0.99399999999999999</v>
      </c>
      <c r="D37" s="2">
        <v>1.0109999999999999</v>
      </c>
      <c r="E37" s="2">
        <v>1.04</v>
      </c>
      <c r="F37" s="2">
        <v>0.99099999999999999</v>
      </c>
      <c r="G37" s="2">
        <v>1.0580000000000001</v>
      </c>
      <c r="H37" s="2">
        <v>0.997</v>
      </c>
      <c r="I37" s="2">
        <v>1.032</v>
      </c>
      <c r="J37" s="2">
        <v>1.0089999999999999</v>
      </c>
      <c r="K37" s="2">
        <v>1.0069999999999999</v>
      </c>
      <c r="L37" s="2">
        <v>1.0349999999999999</v>
      </c>
      <c r="M37" s="2">
        <v>1.0429999999999999</v>
      </c>
      <c r="N37" s="2">
        <v>0.996</v>
      </c>
      <c r="O37" s="2">
        <v>0.98499999999999999</v>
      </c>
      <c r="P37" s="2">
        <v>0.995</v>
      </c>
      <c r="Q37" s="2">
        <v>0.93700000000000006</v>
      </c>
      <c r="R37" s="2">
        <v>0.96399999999999997</v>
      </c>
      <c r="S37" s="2">
        <v>0.97199999999999998</v>
      </c>
      <c r="T37" s="2">
        <v>0.99199999999999999</v>
      </c>
      <c r="U37" s="2">
        <v>0.97</v>
      </c>
      <c r="W37" s="19">
        <f t="shared" ref="W37:W54" si="3">RANK(U37,$U$5:$U$104)</f>
        <v>33</v>
      </c>
      <c r="X37" s="24">
        <f t="shared" ref="X37:X54" si="4">AVERAGE(B37:U37)</f>
        <v>1.0014499999999997</v>
      </c>
      <c r="Y37" s="2">
        <f t="shared" si="1"/>
        <v>20</v>
      </c>
      <c r="AG37" s="2">
        <v>38</v>
      </c>
      <c r="AH37" s="2">
        <v>1.0089999999999999</v>
      </c>
      <c r="AI37" s="2">
        <v>1.042</v>
      </c>
      <c r="AJ37" s="2">
        <v>0.97399999999999998</v>
      </c>
      <c r="AK37" s="2">
        <v>0.96199999999999997</v>
      </c>
      <c r="AL37" s="2">
        <v>0.97699999999999998</v>
      </c>
      <c r="AM37" s="2">
        <v>1.0269999999999999</v>
      </c>
      <c r="AN37" s="2">
        <v>0.94</v>
      </c>
      <c r="AO37" s="2">
        <v>0.99</v>
      </c>
      <c r="AP37" s="2">
        <v>0.97799999999999998</v>
      </c>
      <c r="AQ37" s="2">
        <v>0.95099999999999996</v>
      </c>
      <c r="AR37" s="2">
        <v>1.0740000000000001</v>
      </c>
      <c r="AS37" s="2">
        <v>1.032</v>
      </c>
      <c r="AT37" s="2">
        <v>0.96399999999999997</v>
      </c>
      <c r="AU37" s="2">
        <v>1.032</v>
      </c>
      <c r="AV37" s="2">
        <v>0.97</v>
      </c>
      <c r="AW37" s="2">
        <v>0.97399999999999998</v>
      </c>
      <c r="AX37" s="2">
        <v>1.008</v>
      </c>
      <c r="AY37" s="2">
        <v>0.98399999999999999</v>
      </c>
      <c r="AZ37" s="2">
        <v>1.002</v>
      </c>
      <c r="BA37" s="2">
        <v>1.038</v>
      </c>
      <c r="BB37" s="19">
        <v>10</v>
      </c>
      <c r="BC37" s="24">
        <v>0.99640000000000017</v>
      </c>
      <c r="BD37" s="2">
        <v>33</v>
      </c>
      <c r="BG37" s="24"/>
      <c r="CE37" s="19"/>
      <c r="CF37" s="24"/>
    </row>
    <row r="38" spans="1:84" x14ac:dyDescent="0.2">
      <c r="A38" s="2">
        <v>34</v>
      </c>
      <c r="B38" s="2">
        <v>1.0009999999999999</v>
      </c>
      <c r="C38" s="2">
        <v>0.98399999999999999</v>
      </c>
      <c r="D38" s="2">
        <v>0.98499999999999999</v>
      </c>
      <c r="E38" s="2">
        <v>0.996</v>
      </c>
      <c r="F38" s="2">
        <v>0.99399999999999999</v>
      </c>
      <c r="G38" s="2">
        <v>0.91300000000000003</v>
      </c>
      <c r="H38" s="2">
        <v>0.98799999999999999</v>
      </c>
      <c r="I38" s="2">
        <v>0.99199999999999999</v>
      </c>
      <c r="J38" s="2">
        <v>0.97899999999999998</v>
      </c>
      <c r="K38" s="2">
        <v>0.99099999999999999</v>
      </c>
      <c r="L38" s="2">
        <v>0.97599999999999998</v>
      </c>
      <c r="M38" s="2">
        <v>0.95899999999999996</v>
      </c>
      <c r="N38" s="2">
        <v>0.98599999999999999</v>
      </c>
      <c r="O38" s="2">
        <v>1.03</v>
      </c>
      <c r="P38" s="2">
        <v>1.0149999999999999</v>
      </c>
      <c r="Q38" s="2">
        <v>1.0840000000000001</v>
      </c>
      <c r="R38" s="2">
        <v>1.038</v>
      </c>
      <c r="S38" s="2">
        <v>1.0469999999999999</v>
      </c>
      <c r="T38" s="2">
        <v>1.032</v>
      </c>
      <c r="U38" s="2">
        <v>1.0169999999999999</v>
      </c>
      <c r="W38" s="19">
        <f t="shared" si="3"/>
        <v>20</v>
      </c>
      <c r="X38" s="24">
        <f t="shared" si="4"/>
        <v>1.0003499999999999</v>
      </c>
      <c r="Y38" s="2">
        <f t="shared" si="1"/>
        <v>23</v>
      </c>
      <c r="AG38" s="2">
        <v>11</v>
      </c>
      <c r="AH38" s="2">
        <v>0.92400000000000004</v>
      </c>
      <c r="AI38" s="2">
        <v>0.99299999999999999</v>
      </c>
      <c r="AJ38" s="2">
        <v>0.97099999999999997</v>
      </c>
      <c r="AK38" s="2">
        <v>0.95399999999999996</v>
      </c>
      <c r="AL38" s="2">
        <v>1.002</v>
      </c>
      <c r="AM38" s="2">
        <v>1.012</v>
      </c>
      <c r="AN38" s="2">
        <v>1.048</v>
      </c>
      <c r="AO38" s="2">
        <v>1.0129999999999999</v>
      </c>
      <c r="AP38" s="2">
        <v>1.0029999999999999</v>
      </c>
      <c r="AQ38" s="2">
        <v>1.0489999999999999</v>
      </c>
      <c r="AR38" s="2">
        <v>1.0349999999999999</v>
      </c>
      <c r="AS38" s="2">
        <v>0.97199999999999998</v>
      </c>
      <c r="AT38" s="2">
        <v>0.97399999999999998</v>
      </c>
      <c r="AU38" s="2">
        <v>0.96599999999999997</v>
      </c>
      <c r="AV38" s="2">
        <v>1.079</v>
      </c>
      <c r="AW38" s="2">
        <v>1.012</v>
      </c>
      <c r="AX38" s="2">
        <v>0.97299999999999998</v>
      </c>
      <c r="AY38" s="2">
        <v>0.96299999999999997</v>
      </c>
      <c r="AZ38" s="2">
        <v>1.044</v>
      </c>
      <c r="BA38" s="2">
        <v>0.93899999999999995</v>
      </c>
      <c r="BB38" s="19">
        <v>48</v>
      </c>
      <c r="BC38" s="24">
        <v>0.99629999999999996</v>
      </c>
      <c r="BD38" s="2">
        <v>34</v>
      </c>
      <c r="BG38" s="24"/>
      <c r="CE38" s="19"/>
      <c r="CF38" s="24"/>
    </row>
    <row r="39" spans="1:84" x14ac:dyDescent="0.2">
      <c r="A39" s="2">
        <v>35</v>
      </c>
      <c r="B39" s="2">
        <v>0.97899999999999998</v>
      </c>
      <c r="C39" s="2">
        <v>1.0660000000000001</v>
      </c>
      <c r="D39" s="2">
        <v>0.997</v>
      </c>
      <c r="E39" s="2">
        <v>0.95599999999999996</v>
      </c>
      <c r="F39" s="2">
        <v>0.98499999999999999</v>
      </c>
      <c r="G39" s="2">
        <v>0.98899999999999999</v>
      </c>
      <c r="H39" s="2">
        <v>0.96599999999999997</v>
      </c>
      <c r="I39" s="2">
        <v>1.0229999999999999</v>
      </c>
      <c r="J39" s="2">
        <v>0.95799999999999996</v>
      </c>
      <c r="K39" s="2">
        <v>1.024</v>
      </c>
      <c r="L39" s="2">
        <v>1.014</v>
      </c>
      <c r="M39" s="2">
        <v>1.014</v>
      </c>
      <c r="N39" s="2">
        <v>0.98</v>
      </c>
      <c r="O39" s="2">
        <v>0.99399999999999999</v>
      </c>
      <c r="P39" s="2">
        <v>1.0409999999999999</v>
      </c>
      <c r="Q39" s="2">
        <v>0.97</v>
      </c>
      <c r="R39" s="2">
        <v>1.028</v>
      </c>
      <c r="S39" s="2">
        <v>1.0209999999999999</v>
      </c>
      <c r="T39" s="2">
        <v>0.97299999999999998</v>
      </c>
      <c r="U39" s="2">
        <v>1.0069999999999999</v>
      </c>
      <c r="W39" s="19">
        <f t="shared" si="3"/>
        <v>26</v>
      </c>
      <c r="X39" s="24">
        <f t="shared" si="4"/>
        <v>0.99924999999999997</v>
      </c>
      <c r="Y39" s="2">
        <f t="shared" si="1"/>
        <v>27</v>
      </c>
      <c r="AG39" s="2">
        <v>43</v>
      </c>
      <c r="AH39" s="2">
        <v>0.97399999999999998</v>
      </c>
      <c r="AI39" s="2">
        <v>0.89800000000000002</v>
      </c>
      <c r="AJ39" s="2">
        <v>1.0069999999999999</v>
      </c>
      <c r="AK39" s="2">
        <v>1.008</v>
      </c>
      <c r="AL39" s="2">
        <v>1.026</v>
      </c>
      <c r="AM39" s="2">
        <v>1.01</v>
      </c>
      <c r="AN39" s="2">
        <v>0.96399999999999997</v>
      </c>
      <c r="AO39" s="2">
        <v>0.99</v>
      </c>
      <c r="AP39" s="2">
        <v>0.96199999999999997</v>
      </c>
      <c r="AQ39" s="2">
        <v>1.0129999999999999</v>
      </c>
      <c r="AR39" s="2">
        <v>1.0780000000000001</v>
      </c>
      <c r="AS39" s="2">
        <v>1.036</v>
      </c>
      <c r="AT39" s="2">
        <v>0.93</v>
      </c>
      <c r="AU39" s="2">
        <v>1.0429999999999999</v>
      </c>
      <c r="AV39" s="2">
        <v>0.97499999999999998</v>
      </c>
      <c r="AW39" s="2">
        <v>0.99199999999999999</v>
      </c>
      <c r="AX39" s="2">
        <v>0.96399999999999997</v>
      </c>
      <c r="AY39" s="2">
        <v>1.0089999999999999</v>
      </c>
      <c r="AZ39" s="2">
        <v>0.999</v>
      </c>
      <c r="BA39" s="2">
        <v>1.0369999999999999</v>
      </c>
      <c r="BB39" s="19">
        <v>11</v>
      </c>
      <c r="BC39" s="24">
        <v>0.99574999999999958</v>
      </c>
      <c r="BD39" s="2">
        <v>35</v>
      </c>
      <c r="BG39" s="24"/>
      <c r="CE39" s="19"/>
      <c r="CF39" s="24"/>
    </row>
    <row r="40" spans="1:84" x14ac:dyDescent="0.2">
      <c r="A40" s="2">
        <v>36</v>
      </c>
      <c r="B40" s="2">
        <v>1.0009999999999999</v>
      </c>
      <c r="C40" s="2">
        <v>0.95899999999999996</v>
      </c>
      <c r="D40" s="2">
        <v>0.998</v>
      </c>
      <c r="E40" s="2">
        <v>1.034</v>
      </c>
      <c r="F40" s="2">
        <v>1.0529999999999999</v>
      </c>
      <c r="G40" s="2">
        <v>1.0069999999999999</v>
      </c>
      <c r="H40" s="2">
        <v>1.0309999999999999</v>
      </c>
      <c r="I40" s="2">
        <v>0.97099999999999997</v>
      </c>
      <c r="J40" s="2">
        <v>1.026</v>
      </c>
      <c r="K40" s="2">
        <v>0.96299999999999997</v>
      </c>
      <c r="L40" s="2">
        <v>0.98299999999999998</v>
      </c>
      <c r="M40" s="2">
        <v>0.98199999999999998</v>
      </c>
      <c r="N40" s="2">
        <v>1.014</v>
      </c>
      <c r="O40" s="2">
        <v>0.98699999999999999</v>
      </c>
      <c r="P40" s="2">
        <v>0.92700000000000005</v>
      </c>
      <c r="Q40" s="2">
        <v>1.014</v>
      </c>
      <c r="R40" s="2">
        <v>0.97699999999999998</v>
      </c>
      <c r="S40" s="2">
        <v>0.997</v>
      </c>
      <c r="T40" s="2">
        <v>1.016</v>
      </c>
      <c r="U40" s="2">
        <v>1.0249999999999999</v>
      </c>
      <c r="W40" s="19">
        <f t="shared" si="3"/>
        <v>17</v>
      </c>
      <c r="X40" s="24">
        <f t="shared" si="4"/>
        <v>0.99824999999999986</v>
      </c>
      <c r="Y40" s="2">
        <f t="shared" si="1"/>
        <v>31</v>
      </c>
      <c r="AG40" s="2">
        <v>47</v>
      </c>
      <c r="AH40" s="2">
        <v>0.98599999999999999</v>
      </c>
      <c r="AI40" s="2">
        <v>0.98299999999999998</v>
      </c>
      <c r="AJ40" s="2">
        <v>1.0589999999999999</v>
      </c>
      <c r="AK40" s="2">
        <v>1.0389999999999999</v>
      </c>
      <c r="AL40" s="2">
        <v>0.92100000000000004</v>
      </c>
      <c r="AM40" s="2">
        <v>1.0029999999999999</v>
      </c>
      <c r="AN40" s="2">
        <v>0.98399999999999999</v>
      </c>
      <c r="AO40" s="2">
        <v>0.96099999999999997</v>
      </c>
      <c r="AP40" s="2">
        <v>1.0229999999999999</v>
      </c>
      <c r="AQ40" s="2">
        <v>0.93600000000000005</v>
      </c>
      <c r="AR40" s="2">
        <v>1.002</v>
      </c>
      <c r="AS40" s="2">
        <v>0.99099999999999999</v>
      </c>
      <c r="AT40" s="2">
        <v>1.0049999999999999</v>
      </c>
      <c r="AU40" s="2">
        <v>1.0009999999999999</v>
      </c>
      <c r="AV40" s="2">
        <v>1.01</v>
      </c>
      <c r="AW40" s="2">
        <v>0.999</v>
      </c>
      <c r="AX40" s="2">
        <v>1.0389999999999999</v>
      </c>
      <c r="AY40" s="2">
        <v>1.0229999999999999</v>
      </c>
      <c r="AZ40" s="2">
        <v>0.96399999999999997</v>
      </c>
      <c r="BA40" s="2">
        <v>0.98299999999999998</v>
      </c>
      <c r="BB40" s="19">
        <v>29</v>
      </c>
      <c r="BC40" s="24">
        <v>0.99559999999999993</v>
      </c>
      <c r="BD40" s="2">
        <v>36</v>
      </c>
      <c r="BG40" s="24"/>
      <c r="CE40" s="19"/>
      <c r="CF40" s="24"/>
    </row>
    <row r="41" spans="1:84" x14ac:dyDescent="0.2">
      <c r="A41" s="2">
        <v>37</v>
      </c>
      <c r="B41" s="2">
        <v>0.96599999999999997</v>
      </c>
      <c r="C41" s="2">
        <v>0.96799999999999997</v>
      </c>
      <c r="D41" s="2">
        <v>1.03</v>
      </c>
      <c r="E41" s="2">
        <v>1.016</v>
      </c>
      <c r="F41" s="2">
        <v>1.0189999999999999</v>
      </c>
      <c r="G41" s="2">
        <v>0.97</v>
      </c>
      <c r="H41" s="2">
        <v>1.056</v>
      </c>
      <c r="I41" s="2">
        <v>1.008</v>
      </c>
      <c r="J41" s="2">
        <v>1.0169999999999999</v>
      </c>
      <c r="K41" s="2">
        <v>1.0660000000000001</v>
      </c>
      <c r="L41" s="2">
        <v>0.94699999999999995</v>
      </c>
      <c r="M41" s="2">
        <v>0.98599999999999999</v>
      </c>
      <c r="N41" s="2">
        <v>1.038</v>
      </c>
      <c r="O41" s="2">
        <v>1.004</v>
      </c>
      <c r="P41" s="2">
        <v>1.0469999999999999</v>
      </c>
      <c r="Q41" s="2">
        <v>1.0169999999999999</v>
      </c>
      <c r="R41" s="2">
        <v>0.97799999999999998</v>
      </c>
      <c r="S41" s="2">
        <v>1.044</v>
      </c>
      <c r="T41" s="2">
        <v>0.998</v>
      </c>
      <c r="U41" s="2">
        <v>0.95899999999999996</v>
      </c>
      <c r="W41" s="19">
        <f t="shared" si="3"/>
        <v>38</v>
      </c>
      <c r="X41" s="24">
        <f t="shared" si="4"/>
        <v>1.0067000000000002</v>
      </c>
      <c r="Y41" s="2">
        <f t="shared" si="1"/>
        <v>12</v>
      </c>
      <c r="AG41" s="2">
        <v>13</v>
      </c>
      <c r="AH41" s="2">
        <v>1.0029999999999999</v>
      </c>
      <c r="AI41" s="2">
        <v>1.0589999999999999</v>
      </c>
      <c r="AJ41" s="2">
        <v>0.97099999999999997</v>
      </c>
      <c r="AK41" s="2">
        <v>1.0549999999999999</v>
      </c>
      <c r="AL41" s="2">
        <v>0.90900000000000003</v>
      </c>
      <c r="AM41" s="2">
        <v>0.997</v>
      </c>
      <c r="AN41" s="2">
        <v>1.01</v>
      </c>
      <c r="AO41" s="2">
        <v>1.004</v>
      </c>
      <c r="AP41" s="2">
        <v>1.016</v>
      </c>
      <c r="AQ41" s="2">
        <v>0.96399999999999997</v>
      </c>
      <c r="AR41" s="2">
        <v>1.0109999999999999</v>
      </c>
      <c r="AS41" s="2">
        <v>0.98899999999999999</v>
      </c>
      <c r="AT41" s="2">
        <v>0.93</v>
      </c>
      <c r="AU41" s="2">
        <v>0.98099999999999998</v>
      </c>
      <c r="AV41" s="2">
        <v>1.0720000000000001</v>
      </c>
      <c r="AW41" s="2">
        <v>1.0249999999999999</v>
      </c>
      <c r="AX41" s="2">
        <v>0.98499999999999999</v>
      </c>
      <c r="AY41" s="2">
        <v>0.95799999999999996</v>
      </c>
      <c r="AZ41" s="2">
        <v>0.95599999999999996</v>
      </c>
      <c r="BA41" s="2">
        <v>1.01</v>
      </c>
      <c r="BB41" s="19">
        <v>24</v>
      </c>
      <c r="BC41" s="24">
        <v>0.99525000000000008</v>
      </c>
      <c r="BD41" s="2">
        <v>37</v>
      </c>
      <c r="BG41" s="24"/>
      <c r="CE41" s="19"/>
      <c r="CF41" s="24"/>
    </row>
    <row r="42" spans="1:84" x14ac:dyDescent="0.2">
      <c r="A42" s="2">
        <v>38</v>
      </c>
      <c r="B42" s="2">
        <v>1.0089999999999999</v>
      </c>
      <c r="C42" s="2">
        <v>1.042</v>
      </c>
      <c r="D42" s="2">
        <v>0.97399999999999998</v>
      </c>
      <c r="E42" s="2">
        <v>0.96199999999999997</v>
      </c>
      <c r="F42" s="2">
        <v>0.97699999999999998</v>
      </c>
      <c r="G42" s="2">
        <v>1.0269999999999999</v>
      </c>
      <c r="H42" s="2">
        <v>0.94</v>
      </c>
      <c r="I42" s="2">
        <v>0.99</v>
      </c>
      <c r="J42" s="2">
        <v>0.97799999999999998</v>
      </c>
      <c r="K42" s="2">
        <v>0.95099999999999996</v>
      </c>
      <c r="L42" s="2">
        <v>1.0740000000000001</v>
      </c>
      <c r="M42" s="2">
        <v>1.032</v>
      </c>
      <c r="N42" s="2">
        <v>0.96399999999999997</v>
      </c>
      <c r="O42" s="2">
        <v>1.032</v>
      </c>
      <c r="P42" s="2">
        <v>0.97</v>
      </c>
      <c r="Q42" s="2">
        <v>0.97399999999999998</v>
      </c>
      <c r="R42" s="2">
        <v>1.008</v>
      </c>
      <c r="S42" s="2">
        <v>0.98399999999999999</v>
      </c>
      <c r="T42" s="2">
        <v>1.002</v>
      </c>
      <c r="U42" s="2">
        <v>1.038</v>
      </c>
      <c r="W42" s="19">
        <f t="shared" si="3"/>
        <v>10</v>
      </c>
      <c r="X42" s="24">
        <f t="shared" si="4"/>
        <v>0.99640000000000017</v>
      </c>
      <c r="Y42" s="2">
        <f t="shared" si="1"/>
        <v>33</v>
      </c>
      <c r="AG42" s="2">
        <v>40</v>
      </c>
      <c r="AH42" s="2">
        <v>0.93300000000000005</v>
      </c>
      <c r="AI42" s="2">
        <v>0.96599999999999997</v>
      </c>
      <c r="AJ42" s="2">
        <v>1.0489999999999999</v>
      </c>
      <c r="AK42" s="2">
        <v>1.022</v>
      </c>
      <c r="AL42" s="2">
        <v>0.92400000000000004</v>
      </c>
      <c r="AM42" s="2">
        <v>0.97499999999999998</v>
      </c>
      <c r="AN42" s="2">
        <v>1.034</v>
      </c>
      <c r="AO42" s="2">
        <v>0.94599999999999995</v>
      </c>
      <c r="AP42" s="2">
        <v>0.98499999999999999</v>
      </c>
      <c r="AQ42" s="2">
        <v>1.0109999999999999</v>
      </c>
      <c r="AR42" s="2">
        <v>1.0189999999999999</v>
      </c>
      <c r="AS42" s="2">
        <v>1.0269999999999999</v>
      </c>
      <c r="AT42" s="2">
        <v>1.026</v>
      </c>
      <c r="AU42" s="2">
        <v>0.89800000000000002</v>
      </c>
      <c r="AV42" s="2">
        <v>1.0169999999999999</v>
      </c>
      <c r="AW42" s="2">
        <v>0.97499999999999998</v>
      </c>
      <c r="AX42" s="2">
        <v>1.016</v>
      </c>
      <c r="AY42" s="2">
        <v>0.94499999999999995</v>
      </c>
      <c r="AZ42" s="2">
        <v>1.0569999999999999</v>
      </c>
      <c r="BA42" s="2">
        <v>1.0609999999999999</v>
      </c>
      <c r="BB42" s="19">
        <v>6</v>
      </c>
      <c r="BC42" s="24">
        <v>0.99429999999999974</v>
      </c>
      <c r="BD42" s="2">
        <v>38</v>
      </c>
      <c r="BG42" s="24"/>
      <c r="CE42" s="19"/>
      <c r="CF42" s="24"/>
    </row>
    <row r="43" spans="1:84" x14ac:dyDescent="0.2">
      <c r="A43" s="2">
        <v>39</v>
      </c>
      <c r="B43" s="2">
        <v>1.0720000000000001</v>
      </c>
      <c r="C43" s="2">
        <v>1.006</v>
      </c>
      <c r="D43" s="2">
        <v>0.997</v>
      </c>
      <c r="E43" s="2">
        <v>0.96</v>
      </c>
      <c r="F43" s="2">
        <v>1.089</v>
      </c>
      <c r="G43" s="2">
        <v>1.046</v>
      </c>
      <c r="H43" s="2">
        <v>0.94699999999999995</v>
      </c>
      <c r="I43" s="2">
        <v>1.0509999999999999</v>
      </c>
      <c r="J43" s="2">
        <v>1.0329999999999999</v>
      </c>
      <c r="K43" s="2">
        <v>0.97599999999999998</v>
      </c>
      <c r="L43" s="2">
        <v>0.98899999999999999</v>
      </c>
      <c r="M43" s="2">
        <v>0.98499999999999999</v>
      </c>
      <c r="N43" s="2">
        <v>0.95599999999999996</v>
      </c>
      <c r="O43" s="2">
        <v>1.1359999999999999</v>
      </c>
      <c r="P43" s="2">
        <v>0.97699999999999998</v>
      </c>
      <c r="Q43" s="2">
        <v>1.0089999999999999</v>
      </c>
      <c r="R43" s="2">
        <v>0.97199999999999998</v>
      </c>
      <c r="S43" s="2">
        <v>1.0489999999999999</v>
      </c>
      <c r="T43" s="2">
        <v>0.95199999999999996</v>
      </c>
      <c r="U43" s="2">
        <v>0.92400000000000004</v>
      </c>
      <c r="W43" s="19">
        <f t="shared" si="3"/>
        <v>49</v>
      </c>
      <c r="X43" s="24">
        <f t="shared" si="4"/>
        <v>1.0063</v>
      </c>
      <c r="Y43" s="2">
        <f t="shared" si="1"/>
        <v>13</v>
      </c>
      <c r="AG43" s="2">
        <v>21</v>
      </c>
      <c r="AH43" s="2">
        <v>1.026</v>
      </c>
      <c r="AI43" s="2">
        <v>0.98</v>
      </c>
      <c r="AJ43" s="2">
        <v>0.95599999999999996</v>
      </c>
      <c r="AK43" s="2">
        <v>0.93899999999999995</v>
      </c>
      <c r="AL43" s="2">
        <v>1.052</v>
      </c>
      <c r="AM43" s="2">
        <v>0.86899999999999999</v>
      </c>
      <c r="AN43" s="2">
        <v>1.095</v>
      </c>
      <c r="AO43" s="2">
        <v>1.002</v>
      </c>
      <c r="AP43" s="2">
        <v>1.002</v>
      </c>
      <c r="AQ43" s="2">
        <v>0.94</v>
      </c>
      <c r="AR43" s="2">
        <v>0.94</v>
      </c>
      <c r="AS43" s="2">
        <v>1.03</v>
      </c>
      <c r="AT43" s="2">
        <v>0.97799999999999998</v>
      </c>
      <c r="AU43" s="2">
        <v>1.052</v>
      </c>
      <c r="AV43" s="2">
        <v>1.006</v>
      </c>
      <c r="AW43" s="2">
        <v>1.02</v>
      </c>
      <c r="AX43" s="2">
        <v>1.05</v>
      </c>
      <c r="AY43" s="2">
        <v>0.92800000000000005</v>
      </c>
      <c r="AZ43" s="2">
        <v>0.98199999999999998</v>
      </c>
      <c r="BA43" s="2">
        <v>1.02</v>
      </c>
      <c r="BB43" s="19">
        <v>19</v>
      </c>
      <c r="BC43" s="24">
        <v>0.99334999999999984</v>
      </c>
      <c r="BD43" s="2">
        <v>39</v>
      </c>
      <c r="BG43" s="24"/>
      <c r="CE43" s="19"/>
      <c r="CF43" s="24"/>
    </row>
    <row r="44" spans="1:84" x14ac:dyDescent="0.2">
      <c r="A44" s="2">
        <v>40</v>
      </c>
      <c r="B44" s="2">
        <v>0.93300000000000005</v>
      </c>
      <c r="C44" s="2">
        <v>0.96599999999999997</v>
      </c>
      <c r="D44" s="2">
        <v>1.0489999999999999</v>
      </c>
      <c r="E44" s="2">
        <v>1.022</v>
      </c>
      <c r="F44" s="2">
        <v>0.92400000000000004</v>
      </c>
      <c r="G44" s="2">
        <v>0.97499999999999998</v>
      </c>
      <c r="H44" s="2">
        <v>1.034</v>
      </c>
      <c r="I44" s="2">
        <v>0.94599999999999995</v>
      </c>
      <c r="J44" s="2">
        <v>0.98499999999999999</v>
      </c>
      <c r="K44" s="2">
        <v>1.0109999999999999</v>
      </c>
      <c r="L44" s="2">
        <v>1.0189999999999999</v>
      </c>
      <c r="M44" s="2">
        <v>1.0269999999999999</v>
      </c>
      <c r="N44" s="2">
        <v>1.026</v>
      </c>
      <c r="O44" s="2">
        <v>0.89800000000000002</v>
      </c>
      <c r="P44" s="2">
        <v>1.0169999999999999</v>
      </c>
      <c r="Q44" s="2">
        <v>0.97499999999999998</v>
      </c>
      <c r="R44" s="2">
        <v>1.016</v>
      </c>
      <c r="S44" s="2">
        <v>0.94499999999999995</v>
      </c>
      <c r="T44" s="2">
        <v>1.0569999999999999</v>
      </c>
      <c r="U44" s="2">
        <v>1.0609999999999999</v>
      </c>
      <c r="W44" s="19">
        <f t="shared" si="3"/>
        <v>6</v>
      </c>
      <c r="X44" s="24">
        <f t="shared" si="4"/>
        <v>0.99429999999999974</v>
      </c>
      <c r="Y44" s="2">
        <f t="shared" si="1"/>
        <v>38</v>
      </c>
      <c r="AG44" s="2">
        <v>46</v>
      </c>
      <c r="AH44" s="2">
        <v>1.02</v>
      </c>
      <c r="AI44" s="2">
        <v>1.04</v>
      </c>
      <c r="AJ44" s="2">
        <v>0.92700000000000005</v>
      </c>
      <c r="AK44" s="2">
        <v>1.0269999999999999</v>
      </c>
      <c r="AL44" s="2">
        <v>0.92700000000000005</v>
      </c>
      <c r="AM44" s="2">
        <v>1.004</v>
      </c>
      <c r="AN44" s="2">
        <v>1.052</v>
      </c>
      <c r="AO44" s="2">
        <v>0.98099999999999998</v>
      </c>
      <c r="AP44" s="2">
        <v>1.052</v>
      </c>
      <c r="AQ44" s="2">
        <v>0.95299999999999996</v>
      </c>
      <c r="AR44" s="2">
        <v>0.96299999999999997</v>
      </c>
      <c r="AS44" s="2">
        <v>0.88100000000000001</v>
      </c>
      <c r="AT44" s="2">
        <v>0.99299999999999999</v>
      </c>
      <c r="AU44" s="2">
        <v>1.0580000000000001</v>
      </c>
      <c r="AV44" s="2">
        <v>0.998</v>
      </c>
      <c r="AW44" s="2">
        <v>0.93400000000000005</v>
      </c>
      <c r="AX44" s="2">
        <v>1.016</v>
      </c>
      <c r="AY44" s="2">
        <v>1.0089999999999999</v>
      </c>
      <c r="AZ44" s="2">
        <v>1.069</v>
      </c>
      <c r="BA44" s="2">
        <v>0.95099999999999996</v>
      </c>
      <c r="BB44" s="19">
        <v>42</v>
      </c>
      <c r="BC44" s="24">
        <v>0.9927499999999998</v>
      </c>
      <c r="BD44" s="2">
        <v>40</v>
      </c>
      <c r="BG44" s="24"/>
      <c r="CE44" s="19"/>
      <c r="CF44" s="24"/>
    </row>
    <row r="45" spans="1:84" x14ac:dyDescent="0.2">
      <c r="A45" s="2">
        <v>41</v>
      </c>
      <c r="B45" s="2">
        <v>1.044</v>
      </c>
      <c r="C45" s="2">
        <v>1.0669999999999999</v>
      </c>
      <c r="D45" s="2">
        <v>1.0569999999999999</v>
      </c>
      <c r="E45" s="2">
        <v>1.0680000000000001</v>
      </c>
      <c r="F45" s="2">
        <v>1.0249999999999999</v>
      </c>
      <c r="G45" s="2">
        <v>0.96599999999999997</v>
      </c>
      <c r="H45" s="2">
        <v>0.94399999999999995</v>
      </c>
      <c r="I45" s="2">
        <v>1.004</v>
      </c>
      <c r="J45" s="2">
        <v>0.94099999999999995</v>
      </c>
      <c r="K45" s="2">
        <v>0.96899999999999997</v>
      </c>
      <c r="L45" s="2">
        <v>1.0309999999999999</v>
      </c>
      <c r="M45" s="2">
        <v>0.96299999999999997</v>
      </c>
      <c r="N45" s="2">
        <v>1.0269999999999999</v>
      </c>
      <c r="O45" s="2">
        <v>0.95699999999999996</v>
      </c>
      <c r="P45" s="2">
        <v>1.0329999999999999</v>
      </c>
      <c r="Q45" s="2">
        <v>1.022</v>
      </c>
      <c r="R45" s="2">
        <v>0.98899999999999999</v>
      </c>
      <c r="S45" s="2">
        <v>1.024</v>
      </c>
      <c r="T45" s="2">
        <v>0.96799999999999997</v>
      </c>
      <c r="U45" s="2">
        <v>0.95899999999999996</v>
      </c>
      <c r="W45" s="19">
        <f t="shared" si="3"/>
        <v>38</v>
      </c>
      <c r="X45" s="24">
        <f t="shared" si="4"/>
        <v>1.0028999999999999</v>
      </c>
      <c r="Y45" s="2">
        <f t="shared" si="1"/>
        <v>17</v>
      </c>
      <c r="AG45" s="2">
        <v>3</v>
      </c>
      <c r="AH45" s="2">
        <v>0.96799999999999997</v>
      </c>
      <c r="AI45" s="2">
        <v>0.99399999999999999</v>
      </c>
      <c r="AJ45" s="2">
        <v>1.0029999999999999</v>
      </c>
      <c r="AK45" s="2">
        <v>0.97</v>
      </c>
      <c r="AL45" s="2">
        <v>1.0269999999999999</v>
      </c>
      <c r="AM45" s="2">
        <v>1.028</v>
      </c>
      <c r="AN45" s="2">
        <v>1.0069999999999999</v>
      </c>
      <c r="AO45" s="2">
        <v>1.006</v>
      </c>
      <c r="AP45" s="2">
        <v>0.94599999999999995</v>
      </c>
      <c r="AQ45" s="2">
        <v>0.97599999999999998</v>
      </c>
      <c r="AR45" s="2">
        <v>1.0069999999999999</v>
      </c>
      <c r="AS45" s="2">
        <v>1.0569999999999999</v>
      </c>
      <c r="AT45" s="2">
        <v>0.997</v>
      </c>
      <c r="AU45" s="2">
        <v>0.99099999999999999</v>
      </c>
      <c r="AV45" s="2">
        <v>1</v>
      </c>
      <c r="AW45" s="2">
        <v>0.99</v>
      </c>
      <c r="AX45" s="2">
        <v>0.92</v>
      </c>
      <c r="AY45" s="2">
        <v>0.92900000000000005</v>
      </c>
      <c r="AZ45" s="2">
        <v>1.07</v>
      </c>
      <c r="BA45" s="2">
        <v>0.95899999999999996</v>
      </c>
      <c r="BB45" s="19">
        <v>38</v>
      </c>
      <c r="BC45" s="24">
        <v>0.99224999999999997</v>
      </c>
      <c r="BD45" s="2">
        <v>41</v>
      </c>
      <c r="BG45" s="24"/>
      <c r="CE45" s="19"/>
      <c r="CF45" s="24"/>
    </row>
    <row r="46" spans="1:84" x14ac:dyDescent="0.2">
      <c r="A46" s="2">
        <v>42</v>
      </c>
      <c r="B46" s="2">
        <v>0.94799999999999995</v>
      </c>
      <c r="C46" s="2">
        <v>0.94599999999999995</v>
      </c>
      <c r="D46" s="2">
        <v>0.94299999999999995</v>
      </c>
      <c r="E46" s="2">
        <v>0.91400000000000003</v>
      </c>
      <c r="F46" s="2">
        <v>0.96399999999999997</v>
      </c>
      <c r="G46" s="2">
        <v>1.032</v>
      </c>
      <c r="H46" s="2">
        <v>1.0589999999999999</v>
      </c>
      <c r="I46" s="2">
        <v>0.99299999999999999</v>
      </c>
      <c r="J46" s="2">
        <v>1.0569999999999999</v>
      </c>
      <c r="K46" s="2">
        <v>1.0329999999999999</v>
      </c>
      <c r="L46" s="2">
        <v>0.96</v>
      </c>
      <c r="M46" s="2">
        <v>1.004</v>
      </c>
      <c r="N46" s="2">
        <v>0.93899999999999995</v>
      </c>
      <c r="O46" s="2">
        <v>1.0449999999999999</v>
      </c>
      <c r="P46" s="2">
        <v>0.96899999999999997</v>
      </c>
      <c r="Q46" s="2">
        <v>0.98099999999999998</v>
      </c>
      <c r="R46" s="2">
        <v>0.98599999999999999</v>
      </c>
      <c r="S46" s="2">
        <v>0.95899999999999996</v>
      </c>
      <c r="T46" s="2">
        <v>1.022</v>
      </c>
      <c r="U46" s="2">
        <v>1.026</v>
      </c>
      <c r="W46" s="19">
        <f t="shared" si="3"/>
        <v>16</v>
      </c>
      <c r="X46" s="24">
        <f t="shared" si="4"/>
        <v>0.98899999999999988</v>
      </c>
      <c r="Y46" s="2">
        <f t="shared" si="1"/>
        <v>47</v>
      </c>
      <c r="AG46" s="2">
        <v>7</v>
      </c>
      <c r="AH46" s="2">
        <v>1.0820000000000001</v>
      </c>
      <c r="AI46" s="2">
        <v>1.008</v>
      </c>
      <c r="AJ46" s="2">
        <v>0.96599999999999997</v>
      </c>
      <c r="AK46" s="2">
        <v>0.93500000000000005</v>
      </c>
      <c r="AL46" s="2">
        <v>1.0069999999999999</v>
      </c>
      <c r="AM46" s="2">
        <v>1.0369999999999999</v>
      </c>
      <c r="AN46" s="2">
        <v>0.996</v>
      </c>
      <c r="AO46" s="2">
        <v>0.98899999999999999</v>
      </c>
      <c r="AP46" s="2">
        <v>1.0389999999999999</v>
      </c>
      <c r="AQ46" s="2">
        <v>1.0029999999999999</v>
      </c>
      <c r="AR46" s="2">
        <v>0.98399999999999999</v>
      </c>
      <c r="AS46" s="2">
        <v>1.016</v>
      </c>
      <c r="AT46" s="2">
        <v>0.97499999999999998</v>
      </c>
      <c r="AU46" s="2">
        <v>0.999</v>
      </c>
      <c r="AV46" s="2">
        <v>0.97699999999999998</v>
      </c>
      <c r="AW46" s="2">
        <v>0.98199999999999998</v>
      </c>
      <c r="AX46" s="2">
        <v>0.97399999999999998</v>
      </c>
      <c r="AY46" s="2">
        <v>0.93899999999999995</v>
      </c>
      <c r="AZ46" s="2">
        <v>0.92400000000000004</v>
      </c>
      <c r="BA46" s="2">
        <v>1.0129999999999999</v>
      </c>
      <c r="BB46" s="19">
        <v>23</v>
      </c>
      <c r="BC46" s="24">
        <v>0.99224999999999997</v>
      </c>
      <c r="BD46" s="2">
        <v>41</v>
      </c>
      <c r="BG46" s="24"/>
      <c r="CE46" s="19"/>
      <c r="CF46" s="24"/>
    </row>
    <row r="47" spans="1:84" x14ac:dyDescent="0.2">
      <c r="A47" s="2">
        <v>43</v>
      </c>
      <c r="B47" s="2">
        <v>0.97399999999999998</v>
      </c>
      <c r="C47" s="2">
        <v>0.89800000000000002</v>
      </c>
      <c r="D47" s="2">
        <v>1.0069999999999999</v>
      </c>
      <c r="E47" s="2">
        <v>1.008</v>
      </c>
      <c r="F47" s="2">
        <v>1.026</v>
      </c>
      <c r="G47" s="2">
        <v>1.01</v>
      </c>
      <c r="H47" s="2">
        <v>0.96399999999999997</v>
      </c>
      <c r="I47" s="2">
        <v>0.99</v>
      </c>
      <c r="J47" s="2">
        <v>0.96199999999999997</v>
      </c>
      <c r="K47" s="2">
        <v>1.0129999999999999</v>
      </c>
      <c r="L47" s="2">
        <v>1.0780000000000001</v>
      </c>
      <c r="M47" s="2">
        <v>1.036</v>
      </c>
      <c r="N47" s="2">
        <v>0.93</v>
      </c>
      <c r="O47" s="2">
        <v>1.0429999999999999</v>
      </c>
      <c r="P47" s="2">
        <v>0.97499999999999998</v>
      </c>
      <c r="Q47" s="2">
        <v>0.99199999999999999</v>
      </c>
      <c r="R47" s="2">
        <v>0.96399999999999997</v>
      </c>
      <c r="S47" s="2">
        <v>1.0089999999999999</v>
      </c>
      <c r="T47" s="2">
        <v>0.999</v>
      </c>
      <c r="U47" s="2">
        <v>1.0369999999999999</v>
      </c>
      <c r="W47" s="19">
        <f t="shared" si="3"/>
        <v>11</v>
      </c>
      <c r="X47" s="24">
        <f t="shared" si="4"/>
        <v>0.99574999999999958</v>
      </c>
      <c r="Y47" s="2">
        <f t="shared" si="1"/>
        <v>35</v>
      </c>
      <c r="AG47" s="2">
        <v>20</v>
      </c>
      <c r="AH47" s="2">
        <v>0.96599999999999997</v>
      </c>
      <c r="AI47" s="2">
        <v>0.96899999999999997</v>
      </c>
      <c r="AJ47" s="2">
        <v>0.98799999999999999</v>
      </c>
      <c r="AK47" s="2">
        <v>1.0720000000000001</v>
      </c>
      <c r="AL47" s="2">
        <v>0.98899999999999999</v>
      </c>
      <c r="AM47" s="2">
        <v>1.028</v>
      </c>
      <c r="AN47" s="2">
        <v>0.97699999999999998</v>
      </c>
      <c r="AO47" s="2">
        <v>0.92</v>
      </c>
      <c r="AP47" s="2">
        <v>0.93899999999999995</v>
      </c>
      <c r="AQ47" s="2">
        <v>1.042</v>
      </c>
      <c r="AR47" s="2">
        <v>1.024</v>
      </c>
      <c r="AS47" s="2">
        <v>0.94399999999999995</v>
      </c>
      <c r="AT47" s="2">
        <v>0.97299999999999998</v>
      </c>
      <c r="AU47" s="2">
        <v>1.014</v>
      </c>
      <c r="AV47" s="2">
        <v>1.0429999999999999</v>
      </c>
      <c r="AW47" s="2">
        <v>0.98399999999999999</v>
      </c>
      <c r="AX47" s="2">
        <v>1.002</v>
      </c>
      <c r="AY47" s="2">
        <v>0.97799999999999998</v>
      </c>
      <c r="AZ47" s="2">
        <v>1.02</v>
      </c>
      <c r="BA47" s="2">
        <v>0.96899999999999997</v>
      </c>
      <c r="BB47" s="19">
        <v>34</v>
      </c>
      <c r="BC47" s="24">
        <v>0.9920500000000001</v>
      </c>
      <c r="BD47" s="2">
        <v>43</v>
      </c>
      <c r="BG47" s="24"/>
      <c r="CE47" s="19"/>
      <c r="CF47" s="24"/>
    </row>
    <row r="48" spans="1:84" x14ac:dyDescent="0.2">
      <c r="A48" s="2">
        <v>44</v>
      </c>
      <c r="B48" s="2">
        <v>1.004</v>
      </c>
      <c r="C48" s="2">
        <v>1.1140000000000001</v>
      </c>
      <c r="D48" s="2">
        <v>0.99299999999999999</v>
      </c>
      <c r="E48" s="2">
        <v>0.98799999999999999</v>
      </c>
      <c r="F48" s="2">
        <v>0.98799999999999999</v>
      </c>
      <c r="G48" s="2">
        <v>0.96899999999999997</v>
      </c>
      <c r="H48" s="2">
        <v>1.022</v>
      </c>
      <c r="I48" s="2">
        <v>1.002</v>
      </c>
      <c r="J48" s="2">
        <v>1.0489999999999999</v>
      </c>
      <c r="K48" s="2">
        <v>0.99399999999999999</v>
      </c>
      <c r="L48" s="2">
        <v>0.92200000000000004</v>
      </c>
      <c r="M48" s="2">
        <v>0.96699999999999997</v>
      </c>
      <c r="N48" s="2">
        <v>1.06</v>
      </c>
      <c r="O48" s="2">
        <v>0.96599999999999997</v>
      </c>
      <c r="P48" s="2">
        <v>1.026</v>
      </c>
      <c r="Q48" s="2">
        <v>0.98399999999999999</v>
      </c>
      <c r="R48" s="2">
        <v>1.0489999999999999</v>
      </c>
      <c r="S48" s="2">
        <v>0.998</v>
      </c>
      <c r="T48" s="2">
        <v>1.0249999999999999</v>
      </c>
      <c r="U48" s="2">
        <v>0.96899999999999997</v>
      </c>
      <c r="W48" s="19">
        <f t="shared" si="3"/>
        <v>34</v>
      </c>
      <c r="X48" s="24">
        <f t="shared" si="4"/>
        <v>1.0044500000000001</v>
      </c>
      <c r="Y48" s="2">
        <f t="shared" si="1"/>
        <v>16</v>
      </c>
      <c r="AG48" s="2">
        <v>27</v>
      </c>
      <c r="AH48" s="2">
        <v>0.94799999999999995</v>
      </c>
      <c r="AI48" s="2">
        <v>0.97899999999999998</v>
      </c>
      <c r="AJ48" s="2">
        <v>0.94</v>
      </c>
      <c r="AK48" s="2">
        <v>1.0149999999999999</v>
      </c>
      <c r="AL48" s="2">
        <v>0.97399999999999998</v>
      </c>
      <c r="AM48" s="2">
        <v>1.0129999999999999</v>
      </c>
      <c r="AN48" s="2">
        <v>0.97199999999999998</v>
      </c>
      <c r="AO48" s="2">
        <v>1.014</v>
      </c>
      <c r="AP48" s="2">
        <v>0.98299999999999998</v>
      </c>
      <c r="AQ48" s="2">
        <v>1.014</v>
      </c>
      <c r="AR48" s="2">
        <v>0.97399999999999998</v>
      </c>
      <c r="AS48" s="2">
        <v>1.022</v>
      </c>
      <c r="AT48" s="2">
        <v>0.95799999999999996</v>
      </c>
      <c r="AU48" s="2">
        <v>1.0169999999999999</v>
      </c>
      <c r="AV48" s="2">
        <v>1.0840000000000001</v>
      </c>
      <c r="AW48" s="2">
        <v>0.97</v>
      </c>
      <c r="AX48" s="2">
        <v>0.95299999999999996</v>
      </c>
      <c r="AY48" s="2">
        <v>1.0389999999999999</v>
      </c>
      <c r="AZ48" s="2">
        <v>1.06</v>
      </c>
      <c r="BA48" s="2">
        <v>0.90600000000000003</v>
      </c>
      <c r="BB48" s="19">
        <v>50</v>
      </c>
      <c r="BC48" s="24">
        <v>0.99174999999999991</v>
      </c>
      <c r="BD48" s="2">
        <v>44</v>
      </c>
      <c r="BG48" s="24"/>
      <c r="CE48" s="19"/>
      <c r="CF48" s="24"/>
    </row>
    <row r="49" spans="1:84" x14ac:dyDescent="0.2">
      <c r="A49" s="2">
        <v>45</v>
      </c>
      <c r="B49" s="2">
        <v>0.97099999999999997</v>
      </c>
      <c r="C49" s="2">
        <v>0.98299999999999998</v>
      </c>
      <c r="D49" s="2">
        <v>1.0840000000000001</v>
      </c>
      <c r="E49" s="2">
        <v>0.94699999999999995</v>
      </c>
      <c r="F49" s="2">
        <v>1.1060000000000001</v>
      </c>
      <c r="G49" s="2">
        <v>0.98799999999999999</v>
      </c>
      <c r="H49" s="2">
        <v>0.96799999999999997</v>
      </c>
      <c r="I49" s="2">
        <v>1.0069999999999999</v>
      </c>
      <c r="J49" s="2">
        <v>0.94499999999999995</v>
      </c>
      <c r="K49" s="2">
        <v>1.048</v>
      </c>
      <c r="L49" s="2">
        <v>1.0449999999999999</v>
      </c>
      <c r="M49" s="2">
        <v>1.1100000000000001</v>
      </c>
      <c r="N49" s="2">
        <v>1.008</v>
      </c>
      <c r="O49" s="2">
        <v>0.95</v>
      </c>
      <c r="P49" s="2">
        <v>0.97899999999999998</v>
      </c>
      <c r="Q49" s="2">
        <v>1.07</v>
      </c>
      <c r="R49" s="2">
        <v>0.97699999999999998</v>
      </c>
      <c r="S49" s="2">
        <v>0.97499999999999998</v>
      </c>
      <c r="T49" s="2">
        <v>0.95799999999999996</v>
      </c>
      <c r="U49" s="2">
        <v>1.083</v>
      </c>
      <c r="W49" s="19">
        <f t="shared" si="3"/>
        <v>2</v>
      </c>
      <c r="X49" s="24">
        <f t="shared" si="4"/>
        <v>1.0101</v>
      </c>
      <c r="Y49" s="2">
        <f t="shared" si="1"/>
        <v>7</v>
      </c>
      <c r="AG49" s="2">
        <v>15</v>
      </c>
      <c r="AH49" s="2">
        <v>1.0349999999999999</v>
      </c>
      <c r="AI49" s="2">
        <v>1.018</v>
      </c>
      <c r="AJ49" s="2">
        <v>0.94899999999999995</v>
      </c>
      <c r="AK49" s="2">
        <v>0.997</v>
      </c>
      <c r="AL49" s="2">
        <v>0.97799999999999998</v>
      </c>
      <c r="AM49" s="2">
        <v>0.98899999999999999</v>
      </c>
      <c r="AN49" s="2">
        <v>0.95599999999999996</v>
      </c>
      <c r="AO49" s="2">
        <v>0.96399999999999997</v>
      </c>
      <c r="AP49" s="2">
        <v>1.0189999999999999</v>
      </c>
      <c r="AQ49" s="2">
        <v>0.96199999999999997</v>
      </c>
      <c r="AR49" s="2">
        <v>1.024</v>
      </c>
      <c r="AS49" s="2">
        <v>1.014</v>
      </c>
      <c r="AT49" s="2">
        <v>0.98599999999999999</v>
      </c>
      <c r="AU49" s="2">
        <v>1.0089999999999999</v>
      </c>
      <c r="AV49" s="2">
        <v>0.98599999999999999</v>
      </c>
      <c r="AW49" s="2">
        <v>1.0049999999999999</v>
      </c>
      <c r="AX49" s="2">
        <v>1.06</v>
      </c>
      <c r="AY49" s="2">
        <v>0.92600000000000005</v>
      </c>
      <c r="AZ49" s="2">
        <v>0.99199999999999999</v>
      </c>
      <c r="BA49" s="2">
        <v>0.96299999999999997</v>
      </c>
      <c r="BB49" s="19">
        <v>37</v>
      </c>
      <c r="BC49" s="24">
        <v>0.99159999999999981</v>
      </c>
      <c r="BD49" s="2">
        <v>45</v>
      </c>
      <c r="BG49" s="24"/>
      <c r="CE49" s="19"/>
      <c r="CF49" s="24"/>
    </row>
    <row r="50" spans="1:84" x14ac:dyDescent="0.2">
      <c r="A50" s="2">
        <v>46</v>
      </c>
      <c r="B50" s="2">
        <v>1.02</v>
      </c>
      <c r="C50" s="2">
        <v>1.04</v>
      </c>
      <c r="D50" s="2">
        <v>0.92700000000000005</v>
      </c>
      <c r="E50" s="2">
        <v>1.0269999999999999</v>
      </c>
      <c r="F50" s="2">
        <v>0.92700000000000005</v>
      </c>
      <c r="G50" s="2">
        <v>1.004</v>
      </c>
      <c r="H50" s="2">
        <v>1.052</v>
      </c>
      <c r="I50" s="2">
        <v>0.98099999999999998</v>
      </c>
      <c r="J50" s="2">
        <v>1.052</v>
      </c>
      <c r="K50" s="2">
        <v>0.95299999999999996</v>
      </c>
      <c r="L50" s="2">
        <v>0.96299999999999997</v>
      </c>
      <c r="M50" s="2">
        <v>0.88100000000000001</v>
      </c>
      <c r="N50" s="2">
        <v>0.99299999999999999</v>
      </c>
      <c r="O50" s="2">
        <v>1.0580000000000001</v>
      </c>
      <c r="P50" s="2">
        <v>0.998</v>
      </c>
      <c r="Q50" s="2">
        <v>0.93400000000000005</v>
      </c>
      <c r="R50" s="2">
        <v>1.016</v>
      </c>
      <c r="S50" s="2">
        <v>1.0089999999999999</v>
      </c>
      <c r="T50" s="2">
        <v>1.069</v>
      </c>
      <c r="U50" s="2">
        <v>0.95099999999999996</v>
      </c>
      <c r="W50" s="19">
        <f t="shared" si="3"/>
        <v>42</v>
      </c>
      <c r="X50" s="24">
        <f t="shared" si="4"/>
        <v>0.9927499999999998</v>
      </c>
      <c r="Y50" s="2">
        <f t="shared" si="1"/>
        <v>40</v>
      </c>
      <c r="AG50" s="2">
        <v>9</v>
      </c>
      <c r="AH50" s="2">
        <v>1.02</v>
      </c>
      <c r="AI50" s="2">
        <v>0.96599999999999997</v>
      </c>
      <c r="AJ50" s="2">
        <v>1.034</v>
      </c>
      <c r="AK50" s="2">
        <v>0.98499999999999999</v>
      </c>
      <c r="AL50" s="2">
        <v>1.026</v>
      </c>
      <c r="AM50" s="2">
        <v>1.006</v>
      </c>
      <c r="AN50" s="2">
        <v>1.0289999999999999</v>
      </c>
      <c r="AO50" s="2">
        <v>0.98599999999999999</v>
      </c>
      <c r="AP50" s="2">
        <v>0.92400000000000004</v>
      </c>
      <c r="AQ50" s="2">
        <v>0.98799999999999999</v>
      </c>
      <c r="AR50" s="2">
        <v>0.97399999999999998</v>
      </c>
      <c r="AS50" s="2">
        <v>0.98199999999999998</v>
      </c>
      <c r="AT50" s="2">
        <v>0.97099999999999997</v>
      </c>
      <c r="AU50" s="2">
        <v>0.95299999999999996</v>
      </c>
      <c r="AV50" s="2">
        <v>0.95799999999999996</v>
      </c>
      <c r="AW50" s="2">
        <v>0.93799999999999994</v>
      </c>
      <c r="AX50" s="2">
        <v>0.96099999999999997</v>
      </c>
      <c r="AY50" s="2">
        <v>1.0429999999999999</v>
      </c>
      <c r="AZ50" s="2">
        <v>1.0329999999999999</v>
      </c>
      <c r="BA50" s="2">
        <v>1.046</v>
      </c>
      <c r="BB50" s="19">
        <v>8</v>
      </c>
      <c r="BC50" s="24">
        <v>0.99114999999999986</v>
      </c>
      <c r="BD50" s="2">
        <v>46</v>
      </c>
      <c r="BG50" s="24"/>
      <c r="CE50" s="19"/>
      <c r="CF50" s="24"/>
    </row>
    <row r="51" spans="1:84" x14ac:dyDescent="0.2">
      <c r="A51" s="2">
        <v>47</v>
      </c>
      <c r="B51" s="2">
        <v>0.98599999999999999</v>
      </c>
      <c r="C51" s="2">
        <v>0.98299999999999998</v>
      </c>
      <c r="D51" s="2">
        <v>1.0589999999999999</v>
      </c>
      <c r="E51" s="2">
        <v>1.0389999999999999</v>
      </c>
      <c r="F51" s="2">
        <v>0.92100000000000004</v>
      </c>
      <c r="G51" s="2">
        <v>1.0029999999999999</v>
      </c>
      <c r="H51" s="2">
        <v>0.98399999999999999</v>
      </c>
      <c r="I51" s="2">
        <v>0.96099999999999997</v>
      </c>
      <c r="J51" s="2">
        <v>1.0229999999999999</v>
      </c>
      <c r="K51" s="2">
        <v>0.93600000000000005</v>
      </c>
      <c r="L51" s="2">
        <v>1.002</v>
      </c>
      <c r="M51" s="2">
        <v>0.99099999999999999</v>
      </c>
      <c r="N51" s="2">
        <v>1.0049999999999999</v>
      </c>
      <c r="O51" s="2">
        <v>1.0009999999999999</v>
      </c>
      <c r="P51" s="2">
        <v>1.01</v>
      </c>
      <c r="Q51" s="2">
        <v>0.999</v>
      </c>
      <c r="R51" s="2">
        <v>1.0389999999999999</v>
      </c>
      <c r="S51" s="2">
        <v>1.0229999999999999</v>
      </c>
      <c r="T51" s="2">
        <v>0.96399999999999997</v>
      </c>
      <c r="U51" s="2">
        <v>0.98299999999999998</v>
      </c>
      <c r="W51" s="19">
        <f t="shared" si="3"/>
        <v>29</v>
      </c>
      <c r="X51" s="24">
        <f t="shared" si="4"/>
        <v>0.99559999999999993</v>
      </c>
      <c r="Y51" s="2">
        <f t="shared" si="1"/>
        <v>36</v>
      </c>
      <c r="AG51" s="2">
        <v>42</v>
      </c>
      <c r="AH51" s="2">
        <v>0.94799999999999995</v>
      </c>
      <c r="AI51" s="2">
        <v>0.94599999999999995</v>
      </c>
      <c r="AJ51" s="2">
        <v>0.94299999999999995</v>
      </c>
      <c r="AK51" s="2">
        <v>0.91400000000000003</v>
      </c>
      <c r="AL51" s="2">
        <v>0.96399999999999997</v>
      </c>
      <c r="AM51" s="2">
        <v>1.032</v>
      </c>
      <c r="AN51" s="2">
        <v>1.0589999999999999</v>
      </c>
      <c r="AO51" s="2">
        <v>0.99299999999999999</v>
      </c>
      <c r="AP51" s="2">
        <v>1.0569999999999999</v>
      </c>
      <c r="AQ51" s="2">
        <v>1.0329999999999999</v>
      </c>
      <c r="AR51" s="2">
        <v>0.96</v>
      </c>
      <c r="AS51" s="2">
        <v>1.004</v>
      </c>
      <c r="AT51" s="2">
        <v>0.93899999999999995</v>
      </c>
      <c r="AU51" s="2">
        <v>1.0449999999999999</v>
      </c>
      <c r="AV51" s="2">
        <v>0.96899999999999997</v>
      </c>
      <c r="AW51" s="2">
        <v>0.98099999999999998</v>
      </c>
      <c r="AX51" s="2">
        <v>0.98599999999999999</v>
      </c>
      <c r="AY51" s="2">
        <v>0.95899999999999996</v>
      </c>
      <c r="AZ51" s="2">
        <v>1.022</v>
      </c>
      <c r="BA51" s="2">
        <v>1.026</v>
      </c>
      <c r="BB51" s="19">
        <v>16</v>
      </c>
      <c r="BC51" s="24">
        <v>0.98899999999999988</v>
      </c>
      <c r="BD51" s="2">
        <v>47</v>
      </c>
      <c r="BG51" s="24"/>
      <c r="CE51" s="19"/>
      <c r="CF51" s="24"/>
    </row>
    <row r="52" spans="1:84" x14ac:dyDescent="0.2">
      <c r="A52" s="2">
        <v>48</v>
      </c>
      <c r="B52" s="2">
        <v>1</v>
      </c>
      <c r="C52" s="2">
        <v>1.0509999999999999</v>
      </c>
      <c r="D52" s="2">
        <v>0.98599999999999999</v>
      </c>
      <c r="E52" s="2">
        <v>0.96099999999999997</v>
      </c>
      <c r="F52" s="2">
        <v>1.0589999999999999</v>
      </c>
      <c r="G52" s="2">
        <v>0.998</v>
      </c>
      <c r="H52" s="2">
        <v>1.0149999999999999</v>
      </c>
      <c r="I52" s="2">
        <v>1.016</v>
      </c>
      <c r="J52" s="2">
        <v>0.99</v>
      </c>
      <c r="K52" s="2">
        <v>1.0960000000000001</v>
      </c>
      <c r="L52" s="2">
        <v>0.99299999999999999</v>
      </c>
      <c r="M52" s="2">
        <v>1.0089999999999999</v>
      </c>
      <c r="N52" s="2">
        <v>0.99399999999999999</v>
      </c>
      <c r="O52" s="2">
        <v>0.99</v>
      </c>
      <c r="P52" s="2">
        <v>0.999</v>
      </c>
      <c r="Q52" s="2">
        <v>1.0069999999999999</v>
      </c>
      <c r="R52" s="2">
        <v>0.96499999999999997</v>
      </c>
      <c r="S52" s="2">
        <v>0.997</v>
      </c>
      <c r="T52" s="2">
        <v>1.044</v>
      </c>
      <c r="U52" s="2">
        <v>0.99399999999999999</v>
      </c>
      <c r="W52" s="19">
        <f t="shared" si="3"/>
        <v>28</v>
      </c>
      <c r="X52" s="24">
        <f t="shared" si="4"/>
        <v>1.0082</v>
      </c>
      <c r="Y52" s="2">
        <f t="shared" si="1"/>
        <v>9</v>
      </c>
      <c r="AG52" s="2">
        <v>30</v>
      </c>
      <c r="AH52" s="2">
        <v>0.90600000000000003</v>
      </c>
      <c r="AI52" s="2">
        <v>0.98</v>
      </c>
      <c r="AJ52" s="2">
        <v>0.95899999999999996</v>
      </c>
      <c r="AK52" s="2">
        <v>1</v>
      </c>
      <c r="AL52" s="2">
        <v>1.081</v>
      </c>
      <c r="AM52" s="2">
        <v>1.107</v>
      </c>
      <c r="AN52" s="2">
        <v>0.96399999999999997</v>
      </c>
      <c r="AO52" s="2">
        <v>0.99299999999999999</v>
      </c>
      <c r="AP52" s="2">
        <v>1.079</v>
      </c>
      <c r="AQ52" s="2">
        <v>1.0009999999999999</v>
      </c>
      <c r="AR52" s="2">
        <v>0.92400000000000004</v>
      </c>
      <c r="AS52" s="2">
        <v>0.92</v>
      </c>
      <c r="AT52" s="2">
        <v>1.0289999999999999</v>
      </c>
      <c r="AU52" s="2">
        <v>0.96699999999999997</v>
      </c>
      <c r="AV52" s="2">
        <v>0.94899999999999995</v>
      </c>
      <c r="AW52" s="2">
        <v>0.98799999999999999</v>
      </c>
      <c r="AX52" s="2">
        <v>1.016</v>
      </c>
      <c r="AY52" s="2">
        <v>0.98399999999999999</v>
      </c>
      <c r="AZ52" s="2">
        <v>0.97099999999999997</v>
      </c>
      <c r="BA52" s="2">
        <v>0.94099999999999995</v>
      </c>
      <c r="BB52" s="19">
        <v>47</v>
      </c>
      <c r="BC52" s="24">
        <v>0.98794999999999999</v>
      </c>
      <c r="BD52" s="2">
        <v>48</v>
      </c>
      <c r="BG52" s="24"/>
      <c r="CE52" s="19"/>
      <c r="CF52" s="24"/>
    </row>
    <row r="53" spans="1:84" x14ac:dyDescent="0.2">
      <c r="A53" s="2">
        <v>49</v>
      </c>
      <c r="B53" s="2">
        <v>1.0049999999999999</v>
      </c>
      <c r="C53" s="2">
        <v>1.026</v>
      </c>
      <c r="D53" s="2">
        <v>1.002</v>
      </c>
      <c r="E53" s="2">
        <v>0.97699999999999998</v>
      </c>
      <c r="F53" s="2">
        <v>0.93899999999999995</v>
      </c>
      <c r="G53" s="2">
        <v>0.98</v>
      </c>
      <c r="H53" s="2">
        <v>1.0069999999999999</v>
      </c>
      <c r="I53" s="2">
        <v>0.97099999999999997</v>
      </c>
      <c r="J53" s="2">
        <v>1.01</v>
      </c>
      <c r="K53" s="2">
        <v>1.022</v>
      </c>
      <c r="L53" s="2">
        <v>0.95099999999999996</v>
      </c>
      <c r="M53" s="2">
        <v>0.98</v>
      </c>
      <c r="N53" s="2">
        <v>0.94899999999999995</v>
      </c>
      <c r="O53" s="2">
        <v>1.024</v>
      </c>
      <c r="P53" s="2">
        <v>0.94</v>
      </c>
      <c r="Q53" s="2">
        <v>1</v>
      </c>
      <c r="R53" s="2">
        <v>1.022</v>
      </c>
      <c r="S53" s="2">
        <v>1.0449999999999999</v>
      </c>
      <c r="T53" s="2">
        <v>1.052</v>
      </c>
      <c r="U53" s="2">
        <v>1.0309999999999999</v>
      </c>
      <c r="W53" s="19">
        <f t="shared" si="3"/>
        <v>14</v>
      </c>
      <c r="X53" s="24">
        <f t="shared" si="4"/>
        <v>0.99665000000000004</v>
      </c>
      <c r="Y53" s="2">
        <f t="shared" si="1"/>
        <v>32</v>
      </c>
      <c r="AG53" s="2">
        <v>5</v>
      </c>
      <c r="AH53" s="2">
        <v>0.94299999999999995</v>
      </c>
      <c r="AI53" s="2">
        <v>0.97599999999999998</v>
      </c>
      <c r="AJ53" s="2">
        <v>0.97799999999999998</v>
      </c>
      <c r="AK53" s="2">
        <v>0.97099999999999997</v>
      </c>
      <c r="AL53" s="2">
        <v>0.94099999999999995</v>
      </c>
      <c r="AM53" s="2">
        <v>0.93400000000000005</v>
      </c>
      <c r="AN53" s="2">
        <v>0.97899999999999998</v>
      </c>
      <c r="AO53" s="2">
        <v>0.94</v>
      </c>
      <c r="AP53" s="2">
        <v>0.92700000000000005</v>
      </c>
      <c r="AQ53" s="2">
        <v>1.0489999999999999</v>
      </c>
      <c r="AR53" s="2">
        <v>1.01</v>
      </c>
      <c r="AS53" s="2">
        <v>1.0089999999999999</v>
      </c>
      <c r="AT53" s="2">
        <v>0.99399999999999999</v>
      </c>
      <c r="AU53" s="2">
        <v>0.96399999999999997</v>
      </c>
      <c r="AV53" s="2">
        <v>1.0089999999999999</v>
      </c>
      <c r="AW53" s="2">
        <v>0.997</v>
      </c>
      <c r="AX53" s="2">
        <v>1.0329999999999999</v>
      </c>
      <c r="AY53" s="2">
        <v>0.999</v>
      </c>
      <c r="AZ53" s="2">
        <v>1.034</v>
      </c>
      <c r="BA53" s="2">
        <v>0.97099999999999997</v>
      </c>
      <c r="BB53" s="19">
        <v>32</v>
      </c>
      <c r="BC53" s="24">
        <v>0.98289999999999988</v>
      </c>
      <c r="BD53" s="2">
        <v>49</v>
      </c>
      <c r="BG53" s="24"/>
      <c r="CE53" s="19"/>
      <c r="CF53" s="24"/>
    </row>
    <row r="54" spans="1:84" x14ac:dyDescent="0.2">
      <c r="A54" s="2">
        <v>50</v>
      </c>
      <c r="B54" s="2">
        <v>1.01</v>
      </c>
      <c r="C54" s="2">
        <v>0.96099999999999997</v>
      </c>
      <c r="D54" s="2">
        <v>0.98899999999999999</v>
      </c>
      <c r="E54" s="2">
        <v>1.0169999999999999</v>
      </c>
      <c r="F54" s="2">
        <v>1.0529999999999999</v>
      </c>
      <c r="G54" s="2">
        <v>1.03</v>
      </c>
      <c r="H54" s="2">
        <v>0.99399999999999999</v>
      </c>
      <c r="I54" s="2">
        <v>1.022</v>
      </c>
      <c r="J54" s="2">
        <v>0.996</v>
      </c>
      <c r="K54" s="2">
        <v>0.96099999999999997</v>
      </c>
      <c r="L54" s="2">
        <v>1.0289999999999999</v>
      </c>
      <c r="M54" s="2">
        <v>0.995</v>
      </c>
      <c r="N54" s="2">
        <v>1.0409999999999999</v>
      </c>
      <c r="O54" s="2">
        <v>0.97699999999999998</v>
      </c>
      <c r="P54" s="2">
        <v>1.0680000000000001</v>
      </c>
      <c r="Q54" s="2">
        <v>0.997</v>
      </c>
      <c r="R54" s="2">
        <v>0.96599999999999997</v>
      </c>
      <c r="S54" s="2">
        <v>0.96</v>
      </c>
      <c r="T54" s="2">
        <v>0.94099999999999995</v>
      </c>
      <c r="U54" s="2">
        <v>0.999</v>
      </c>
      <c r="W54" s="19">
        <f t="shared" si="3"/>
        <v>27</v>
      </c>
      <c r="X54" s="24">
        <f t="shared" si="4"/>
        <v>1.0003</v>
      </c>
      <c r="Y54" s="2">
        <f t="shared" si="1"/>
        <v>24</v>
      </c>
      <c r="AG54" s="2">
        <v>17</v>
      </c>
      <c r="AH54" s="2">
        <v>1.014</v>
      </c>
      <c r="AI54" s="2">
        <v>0.94299999999999995</v>
      </c>
      <c r="AJ54" s="2">
        <v>0.98299999999999998</v>
      </c>
      <c r="AK54" s="2">
        <v>0.93799999999999994</v>
      </c>
      <c r="AL54" s="2">
        <v>0.99199999999999999</v>
      </c>
      <c r="AM54" s="2">
        <v>0.997</v>
      </c>
      <c r="AN54" s="2">
        <v>0.97599999999999998</v>
      </c>
      <c r="AO54" s="2">
        <v>1.03</v>
      </c>
      <c r="AP54" s="2">
        <v>0.97299999999999998</v>
      </c>
      <c r="AQ54" s="2">
        <v>0.98199999999999998</v>
      </c>
      <c r="AR54" s="2">
        <v>0.97499999999999998</v>
      </c>
      <c r="AS54" s="2">
        <v>0.95699999999999996</v>
      </c>
      <c r="AT54" s="2">
        <v>1.0369999999999999</v>
      </c>
      <c r="AU54" s="2">
        <v>0.95</v>
      </c>
      <c r="AV54" s="2">
        <v>0.97699999999999998</v>
      </c>
      <c r="AW54" s="2">
        <v>1.0900000000000001</v>
      </c>
      <c r="AX54" s="2">
        <v>0.91400000000000003</v>
      </c>
      <c r="AY54" s="2">
        <v>0.92800000000000005</v>
      </c>
      <c r="AZ54" s="2">
        <v>0.98299999999999998</v>
      </c>
      <c r="BA54" s="2">
        <v>0.94299999999999995</v>
      </c>
      <c r="BB54" s="19">
        <v>45</v>
      </c>
      <c r="BC54" s="24">
        <v>0.97910000000000019</v>
      </c>
      <c r="BD54" s="2">
        <v>50</v>
      </c>
      <c r="BG54" s="24"/>
    </row>
    <row r="55" spans="1:84" x14ac:dyDescent="0.2">
      <c r="W55" s="19"/>
      <c r="X55" s="24"/>
      <c r="BC55" s="24"/>
      <c r="BG55" s="24"/>
    </row>
    <row r="56" spans="1:84" x14ac:dyDescent="0.2">
      <c r="W56" s="19"/>
      <c r="X56" s="24"/>
      <c r="BC56" s="24"/>
      <c r="BG56" s="24"/>
    </row>
    <row r="57" spans="1:84" x14ac:dyDescent="0.2">
      <c r="W57" s="19"/>
      <c r="X57" s="24"/>
      <c r="BC57" s="24"/>
      <c r="BG57" s="24"/>
    </row>
    <row r="58" spans="1:84" x14ac:dyDescent="0.2">
      <c r="W58" s="19"/>
      <c r="X58" s="24"/>
      <c r="BC58" s="24"/>
      <c r="BG58" s="24"/>
    </row>
    <row r="59" spans="1:84" x14ac:dyDescent="0.2">
      <c r="W59" s="19"/>
      <c r="X59" s="24"/>
      <c r="BC59" s="24"/>
      <c r="BG59" s="24"/>
    </row>
    <row r="60" spans="1:84" x14ac:dyDescent="0.2">
      <c r="W60" s="19"/>
      <c r="X60" s="24"/>
      <c r="BC60" s="24"/>
      <c r="BG60" s="24"/>
    </row>
    <row r="61" spans="1:84" x14ac:dyDescent="0.2">
      <c r="W61" s="19"/>
      <c r="X61" s="24"/>
      <c r="BC61" s="24"/>
      <c r="BG61" s="24"/>
    </row>
    <row r="62" spans="1:84" x14ac:dyDescent="0.2">
      <c r="W62" s="19"/>
      <c r="X62" s="24"/>
      <c r="BC62" s="24"/>
      <c r="BG62" s="24"/>
    </row>
    <row r="63" spans="1:84" x14ac:dyDescent="0.2">
      <c r="W63" s="19"/>
      <c r="X63" s="24"/>
      <c r="BC63" s="24"/>
      <c r="BG63" s="24"/>
    </row>
    <row r="64" spans="1:84" x14ac:dyDescent="0.2">
      <c r="W64" s="19"/>
      <c r="X64" s="24"/>
      <c r="BC64" s="24"/>
      <c r="BG64" s="24"/>
    </row>
    <row r="65" spans="23:59" x14ac:dyDescent="0.2">
      <c r="W65" s="19"/>
      <c r="X65" s="24"/>
      <c r="BC65" s="24"/>
      <c r="BG65" s="24"/>
    </row>
    <row r="66" spans="23:59" x14ac:dyDescent="0.2">
      <c r="W66" s="19"/>
      <c r="X66" s="24"/>
      <c r="BC66" s="24"/>
      <c r="BG66" s="24"/>
    </row>
    <row r="67" spans="23:59" x14ac:dyDescent="0.2">
      <c r="W67" s="19"/>
      <c r="X67" s="24"/>
      <c r="BC67" s="24"/>
      <c r="BG67" s="24"/>
    </row>
    <row r="68" spans="23:59" x14ac:dyDescent="0.2">
      <c r="W68" s="19"/>
      <c r="X68" s="24"/>
      <c r="BC68" s="24"/>
      <c r="BG68" s="24"/>
    </row>
    <row r="69" spans="23:59" x14ac:dyDescent="0.2">
      <c r="W69" s="19"/>
      <c r="X69" s="24"/>
      <c r="BC69" s="24"/>
      <c r="BG69" s="24"/>
    </row>
    <row r="70" spans="23:59" x14ac:dyDescent="0.2">
      <c r="W70" s="19"/>
      <c r="X70" s="24"/>
      <c r="BC70" s="24"/>
      <c r="BG70" s="24"/>
    </row>
    <row r="71" spans="23:59" x14ac:dyDescent="0.2">
      <c r="W71" s="19"/>
      <c r="X71" s="24"/>
      <c r="BC71" s="24"/>
      <c r="BG71" s="24"/>
    </row>
    <row r="72" spans="23:59" x14ac:dyDescent="0.2">
      <c r="W72" s="19"/>
      <c r="X72" s="24"/>
      <c r="BC72" s="24"/>
      <c r="BG72" s="24"/>
    </row>
    <row r="73" spans="23:59" x14ac:dyDescent="0.2">
      <c r="W73" s="19"/>
      <c r="X73" s="24"/>
      <c r="BC73" s="24"/>
      <c r="BG73" s="24"/>
    </row>
    <row r="74" spans="23:59" x14ac:dyDescent="0.2">
      <c r="W74" s="19"/>
      <c r="X74" s="24"/>
      <c r="BC74" s="24"/>
      <c r="BG74" s="24"/>
    </row>
    <row r="75" spans="23:59" x14ac:dyDescent="0.2">
      <c r="W75" s="19"/>
      <c r="X75" s="24"/>
      <c r="BC75" s="24"/>
      <c r="BG75" s="24"/>
    </row>
    <row r="76" spans="23:59" x14ac:dyDescent="0.2">
      <c r="W76" s="19"/>
      <c r="X76" s="24"/>
      <c r="BC76" s="24"/>
      <c r="BG76" s="24"/>
    </row>
    <row r="77" spans="23:59" x14ac:dyDescent="0.2">
      <c r="W77" s="19"/>
      <c r="X77" s="24"/>
      <c r="BC77" s="24"/>
      <c r="BG77" s="24"/>
    </row>
    <row r="78" spans="23:59" x14ac:dyDescent="0.2">
      <c r="W78" s="19"/>
      <c r="X78" s="24"/>
      <c r="BC78" s="24"/>
      <c r="BG78" s="24"/>
    </row>
    <row r="79" spans="23:59" x14ac:dyDescent="0.2">
      <c r="W79" s="19"/>
      <c r="X79" s="24"/>
      <c r="BC79" s="24"/>
      <c r="BG79" s="24"/>
    </row>
    <row r="80" spans="23:59" x14ac:dyDescent="0.2">
      <c r="W80" s="19"/>
      <c r="X80" s="24"/>
      <c r="BC80" s="24"/>
      <c r="BG80" s="24"/>
    </row>
    <row r="81" spans="23:59" x14ac:dyDescent="0.2">
      <c r="W81" s="19"/>
      <c r="X81" s="24"/>
      <c r="BC81" s="24"/>
      <c r="BG81" s="24"/>
    </row>
    <row r="82" spans="23:59" x14ac:dyDescent="0.2">
      <c r="W82" s="19"/>
      <c r="X82" s="24"/>
      <c r="BC82" s="24"/>
      <c r="BG82" s="24"/>
    </row>
    <row r="83" spans="23:59" x14ac:dyDescent="0.2">
      <c r="W83" s="19"/>
      <c r="X83" s="24"/>
      <c r="BC83" s="24"/>
      <c r="BG83" s="24"/>
    </row>
    <row r="84" spans="23:59" x14ac:dyDescent="0.2">
      <c r="W84" s="19"/>
      <c r="X84" s="24"/>
      <c r="BC84" s="24"/>
      <c r="BG84" s="24"/>
    </row>
    <row r="85" spans="23:59" x14ac:dyDescent="0.2">
      <c r="W85" s="19"/>
      <c r="X85" s="24"/>
      <c r="BC85" s="24"/>
      <c r="BG85" s="24"/>
    </row>
    <row r="86" spans="23:59" x14ac:dyDescent="0.2">
      <c r="W86" s="19"/>
      <c r="X86" s="24"/>
      <c r="BC86" s="24"/>
      <c r="BG86" s="24"/>
    </row>
    <row r="87" spans="23:59" x14ac:dyDescent="0.2">
      <c r="W87" s="19"/>
      <c r="X87" s="24"/>
      <c r="BC87" s="24"/>
      <c r="BG87" s="24"/>
    </row>
    <row r="88" spans="23:59" x14ac:dyDescent="0.2">
      <c r="W88" s="19"/>
      <c r="X88" s="24"/>
      <c r="BC88" s="24"/>
      <c r="BG88" s="24"/>
    </row>
    <row r="89" spans="23:59" x14ac:dyDescent="0.2">
      <c r="W89" s="19"/>
      <c r="X89" s="24"/>
      <c r="BC89" s="24"/>
      <c r="BG89" s="24"/>
    </row>
    <row r="90" spans="23:59" x14ac:dyDescent="0.2">
      <c r="W90" s="19"/>
      <c r="X90" s="24"/>
      <c r="BC90" s="24"/>
      <c r="BG90" s="24"/>
    </row>
    <row r="91" spans="23:59" x14ac:dyDescent="0.2">
      <c r="W91" s="19"/>
      <c r="X91" s="24"/>
      <c r="BC91" s="24"/>
      <c r="BG91" s="24"/>
    </row>
    <row r="92" spans="23:59" x14ac:dyDescent="0.2">
      <c r="W92" s="19"/>
      <c r="X92" s="24"/>
      <c r="BC92" s="24"/>
      <c r="BG92" s="24"/>
    </row>
    <row r="93" spans="23:59" x14ac:dyDescent="0.2">
      <c r="W93" s="19"/>
      <c r="X93" s="24"/>
      <c r="BC93" s="24"/>
      <c r="BG93" s="24"/>
    </row>
    <row r="94" spans="23:59" x14ac:dyDescent="0.2">
      <c r="W94" s="19"/>
      <c r="X94" s="24"/>
      <c r="BC94" s="24"/>
      <c r="BG94" s="24"/>
    </row>
    <row r="95" spans="23:59" x14ac:dyDescent="0.2">
      <c r="W95" s="19"/>
      <c r="X95" s="24"/>
      <c r="BC95" s="24"/>
      <c r="BG95" s="24"/>
    </row>
    <row r="96" spans="23:59" x14ac:dyDescent="0.2">
      <c r="W96" s="19"/>
      <c r="X96" s="24"/>
      <c r="BC96" s="24"/>
      <c r="BG96" s="24"/>
    </row>
    <row r="97" spans="23:59" x14ac:dyDescent="0.2">
      <c r="W97" s="19"/>
      <c r="X97" s="24"/>
      <c r="BC97" s="24"/>
      <c r="BG97" s="24"/>
    </row>
    <row r="98" spans="23:59" x14ac:dyDescent="0.2">
      <c r="W98" s="19"/>
      <c r="X98" s="24"/>
      <c r="BC98" s="24"/>
      <c r="BG98" s="24"/>
    </row>
    <row r="99" spans="23:59" x14ac:dyDescent="0.2">
      <c r="W99" s="19"/>
      <c r="X99" s="24"/>
      <c r="BC99" s="24"/>
      <c r="BG99" s="24"/>
    </row>
    <row r="100" spans="23:59" x14ac:dyDescent="0.2">
      <c r="W100" s="19"/>
      <c r="X100" s="24"/>
      <c r="BC100" s="24"/>
      <c r="BG100" s="24"/>
    </row>
    <row r="101" spans="23:59" x14ac:dyDescent="0.2">
      <c r="W101" s="19"/>
      <c r="X101" s="24"/>
      <c r="BC101" s="24"/>
      <c r="BG101" s="24"/>
    </row>
    <row r="102" spans="23:59" x14ac:dyDescent="0.2">
      <c r="W102" s="19"/>
      <c r="X102" s="24"/>
      <c r="BC102" s="24"/>
      <c r="BG102" s="24"/>
    </row>
    <row r="103" spans="23:59" x14ac:dyDescent="0.2">
      <c r="W103" s="19"/>
      <c r="X103" s="24"/>
      <c r="BC103" s="24"/>
      <c r="BG103" s="24"/>
    </row>
    <row r="104" spans="23:59" x14ac:dyDescent="0.2">
      <c r="W104" s="19"/>
      <c r="X104" s="24"/>
      <c r="BC104" s="24"/>
      <c r="BG104" s="24"/>
    </row>
  </sheetData>
  <sortState ref="BI4:CG54">
    <sortCondition ref="CG4:CG54"/>
  </sortState>
  <hyperlinks>
    <hyperlink ref="H1" r:id="rId1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C104"/>
  <sheetViews>
    <sheetView zoomScaleNormal="100" workbookViewId="0"/>
  </sheetViews>
  <sheetFormatPr defaultRowHeight="12.75" x14ac:dyDescent="0.2"/>
  <cols>
    <col min="1" max="23" width="9.140625" style="2"/>
    <col min="24" max="24" width="10.5703125" style="2" customWidth="1"/>
    <col min="25" max="25" width="9.140625" style="2"/>
    <col min="26" max="26" width="8.42578125" style="2" customWidth="1"/>
    <col min="27" max="16384" width="9.140625" style="2"/>
  </cols>
  <sheetData>
    <row r="1" spans="1:55" ht="15.75" x14ac:dyDescent="0.25">
      <c r="D1" s="1"/>
      <c r="E1" s="1" t="s">
        <v>35</v>
      </c>
      <c r="G1" s="2" t="s">
        <v>51</v>
      </c>
      <c r="H1" s="23" t="s">
        <v>52</v>
      </c>
      <c r="AI1" s="44" t="s">
        <v>39</v>
      </c>
      <c r="AL1" s="2" t="s">
        <v>20</v>
      </c>
    </row>
    <row r="3" spans="1:55" ht="14.25" x14ac:dyDescent="0.2">
      <c r="A3" s="45" t="s">
        <v>4</v>
      </c>
      <c r="B3" s="45" t="s">
        <v>33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AF3" s="45" t="s">
        <v>4</v>
      </c>
      <c r="AG3" s="45" t="s">
        <v>33</v>
      </c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5" ht="51" x14ac:dyDescent="0.2">
      <c r="A4" s="49" t="s">
        <v>2</v>
      </c>
      <c r="B4" s="50">
        <v>42736</v>
      </c>
      <c r="C4" s="50">
        <v>43101</v>
      </c>
      <c r="D4" s="50">
        <v>43466</v>
      </c>
      <c r="E4" s="50">
        <v>43831</v>
      </c>
      <c r="F4" s="50">
        <v>44197</v>
      </c>
      <c r="G4" s="50">
        <v>44562</v>
      </c>
      <c r="H4" s="50">
        <v>44927</v>
      </c>
      <c r="I4" s="50">
        <v>45292</v>
      </c>
      <c r="J4" s="50">
        <v>45658</v>
      </c>
      <c r="K4" s="50">
        <v>46023</v>
      </c>
      <c r="L4" s="50">
        <v>46388</v>
      </c>
      <c r="M4" s="50">
        <v>46753</v>
      </c>
      <c r="N4" s="50">
        <v>47119</v>
      </c>
      <c r="O4" s="50">
        <v>47484</v>
      </c>
      <c r="P4" s="50">
        <v>47849</v>
      </c>
      <c r="Q4" s="50">
        <v>48214</v>
      </c>
      <c r="R4" s="50">
        <v>48580</v>
      </c>
      <c r="S4" s="50">
        <v>48945</v>
      </c>
      <c r="T4" s="50">
        <v>49310</v>
      </c>
      <c r="U4" s="50">
        <v>49675</v>
      </c>
      <c r="V4" s="49"/>
      <c r="X4" s="34" t="s">
        <v>46</v>
      </c>
      <c r="Y4" s="35" t="s">
        <v>5</v>
      </c>
      <c r="Z4" s="34" t="s">
        <v>45</v>
      </c>
      <c r="AF4" s="49" t="s">
        <v>2</v>
      </c>
      <c r="AG4" s="50">
        <v>42736</v>
      </c>
      <c r="AH4" s="50">
        <v>43101</v>
      </c>
      <c r="AI4" s="50">
        <v>43466</v>
      </c>
      <c r="AJ4" s="50">
        <v>43831</v>
      </c>
      <c r="AK4" s="50">
        <v>44197</v>
      </c>
      <c r="AL4" s="50">
        <v>44562</v>
      </c>
      <c r="AM4" s="50">
        <v>44927</v>
      </c>
      <c r="AN4" s="50">
        <v>45292</v>
      </c>
      <c r="AO4" s="50">
        <v>45658</v>
      </c>
      <c r="AP4" s="50">
        <v>46023</v>
      </c>
      <c r="AQ4" s="50">
        <v>46388</v>
      </c>
      <c r="AR4" s="50">
        <v>46753</v>
      </c>
      <c r="AS4" s="50">
        <v>47119</v>
      </c>
      <c r="AT4" s="50">
        <v>47484</v>
      </c>
      <c r="AU4" s="50">
        <v>47849</v>
      </c>
      <c r="AV4" s="50">
        <v>48214</v>
      </c>
      <c r="AW4" s="50">
        <v>48580</v>
      </c>
      <c r="AX4" s="50">
        <v>48945</v>
      </c>
      <c r="AY4" s="50">
        <v>49310</v>
      </c>
      <c r="AZ4" s="50">
        <v>49675</v>
      </c>
      <c r="BA4" s="34" t="s">
        <v>53</v>
      </c>
      <c r="BB4" s="35" t="s">
        <v>5</v>
      </c>
      <c r="BC4" s="34" t="s">
        <v>45</v>
      </c>
    </row>
    <row r="5" spans="1:55" x14ac:dyDescent="0.2">
      <c r="A5" s="2">
        <v>1</v>
      </c>
      <c r="B5" s="2">
        <v>0.99199999999999999</v>
      </c>
      <c r="C5" s="2">
        <v>1.0069999999999999</v>
      </c>
      <c r="D5" s="2">
        <v>1</v>
      </c>
      <c r="E5" s="2">
        <v>0.995</v>
      </c>
      <c r="F5" s="2">
        <v>0.996</v>
      </c>
      <c r="G5" s="2">
        <v>0.997</v>
      </c>
      <c r="H5" s="2">
        <v>1.0329999999999999</v>
      </c>
      <c r="I5" s="2">
        <v>0.98899999999999999</v>
      </c>
      <c r="J5" s="2">
        <v>0.999</v>
      </c>
      <c r="K5" s="2">
        <v>1.028</v>
      </c>
      <c r="L5" s="2">
        <v>0.996</v>
      </c>
      <c r="M5" s="2">
        <v>0.99</v>
      </c>
      <c r="N5" s="2">
        <v>1.0129999999999999</v>
      </c>
      <c r="O5" s="2">
        <v>1.008</v>
      </c>
      <c r="P5" s="2">
        <v>1.0229999999999999</v>
      </c>
      <c r="Q5" s="2">
        <v>1.042</v>
      </c>
      <c r="R5" s="2">
        <v>0.999</v>
      </c>
      <c r="S5" s="2">
        <v>0.98899999999999999</v>
      </c>
      <c r="T5" s="2">
        <v>0.93899999999999995</v>
      </c>
      <c r="U5" s="2">
        <v>0.97899999999999998</v>
      </c>
      <c r="X5" s="19">
        <f>RANK(U5,$U$5:$U$104)</f>
        <v>47</v>
      </c>
      <c r="Y5" s="24">
        <f t="shared" ref="Y5:Y54" si="0">AVERAGE(B5:U5)</f>
        <v>1.0007000000000001</v>
      </c>
      <c r="Z5" s="2">
        <f>RANK(Y5,$Y$5:$Y$104)</f>
        <v>21</v>
      </c>
      <c r="AF5" s="2">
        <v>4</v>
      </c>
      <c r="AG5" s="2">
        <v>1.008</v>
      </c>
      <c r="AH5" s="2">
        <v>1.02</v>
      </c>
      <c r="AI5" s="2">
        <v>1</v>
      </c>
      <c r="AJ5" s="2">
        <v>0.995</v>
      </c>
      <c r="AK5" s="2">
        <v>0.97799999999999998</v>
      </c>
      <c r="AL5" s="2">
        <v>0.98199999999999998</v>
      </c>
      <c r="AM5" s="2">
        <v>1.0229999999999999</v>
      </c>
      <c r="AN5" s="2">
        <v>1.008</v>
      </c>
      <c r="AO5" s="2">
        <v>1.0309999999999999</v>
      </c>
      <c r="AP5" s="2">
        <v>1.008</v>
      </c>
      <c r="AQ5" s="2">
        <v>0.99</v>
      </c>
      <c r="AR5" s="2">
        <v>0.97799999999999998</v>
      </c>
      <c r="AS5" s="2">
        <v>1.0029999999999999</v>
      </c>
      <c r="AT5" s="2">
        <v>1.034</v>
      </c>
      <c r="AU5" s="2">
        <v>1.022</v>
      </c>
      <c r="AV5" s="2">
        <v>1.054</v>
      </c>
      <c r="AW5" s="2">
        <v>1.044</v>
      </c>
      <c r="AX5" s="2">
        <v>1.0029999999999999</v>
      </c>
      <c r="AY5" s="2">
        <v>1</v>
      </c>
      <c r="AZ5" s="2">
        <v>0.99199999999999999</v>
      </c>
      <c r="BA5" s="19">
        <v>39</v>
      </c>
      <c r="BB5" s="24">
        <v>1.00865</v>
      </c>
      <c r="BC5" s="2">
        <v>1</v>
      </c>
    </row>
    <row r="6" spans="1:55" x14ac:dyDescent="0.2">
      <c r="A6" s="2">
        <v>2</v>
      </c>
      <c r="B6" s="2">
        <v>1.01</v>
      </c>
      <c r="C6" s="2">
        <v>0.98899999999999999</v>
      </c>
      <c r="D6" s="2">
        <v>0.997</v>
      </c>
      <c r="E6" s="2">
        <v>1</v>
      </c>
      <c r="F6" s="2">
        <v>1</v>
      </c>
      <c r="G6" s="2">
        <v>0.999</v>
      </c>
      <c r="H6" s="2">
        <v>0.96599999999999997</v>
      </c>
      <c r="I6" s="2">
        <v>1.012</v>
      </c>
      <c r="J6" s="2">
        <v>0.999</v>
      </c>
      <c r="K6" s="2">
        <v>0.96799999999999997</v>
      </c>
      <c r="L6" s="2">
        <v>1.0009999999999999</v>
      </c>
      <c r="M6" s="2">
        <v>1.008</v>
      </c>
      <c r="N6" s="2">
        <v>0.98499999999999999</v>
      </c>
      <c r="O6" s="2">
        <v>0.98899999999999999</v>
      </c>
      <c r="P6" s="2">
        <v>0.97899999999999998</v>
      </c>
      <c r="Q6" s="2">
        <v>0.96399999999999997</v>
      </c>
      <c r="R6" s="2">
        <v>1.012</v>
      </c>
      <c r="S6" s="2">
        <v>1.0089999999999999</v>
      </c>
      <c r="T6" s="2">
        <v>1.069</v>
      </c>
      <c r="U6" s="2">
        <v>1.02</v>
      </c>
      <c r="X6" s="19">
        <f t="shared" ref="X6:X54" si="1">RANK(U6,$U$5:$U$104)</f>
        <v>5</v>
      </c>
      <c r="Y6" s="24">
        <f t="shared" si="0"/>
        <v>0.99879999999999991</v>
      </c>
      <c r="Z6" s="2">
        <f t="shared" ref="Z6:Z54" si="2">RANK(Y6,$Y$5:$Y$104)</f>
        <v>33</v>
      </c>
      <c r="AF6" s="2">
        <v>8</v>
      </c>
      <c r="AG6" s="2">
        <v>1.0029999999999999</v>
      </c>
      <c r="AH6" s="2">
        <v>0.98499999999999999</v>
      </c>
      <c r="AI6" s="2">
        <v>0.98699999999999999</v>
      </c>
      <c r="AJ6" s="2">
        <v>1.042</v>
      </c>
      <c r="AK6" s="2">
        <v>1.016</v>
      </c>
      <c r="AL6" s="2">
        <v>0.98199999999999998</v>
      </c>
      <c r="AM6" s="2">
        <v>1.038</v>
      </c>
      <c r="AN6" s="2">
        <v>0.99399999999999999</v>
      </c>
      <c r="AO6" s="2">
        <v>0.98199999999999998</v>
      </c>
      <c r="AP6" s="2">
        <v>0.995</v>
      </c>
      <c r="AQ6" s="2">
        <v>0.99199999999999999</v>
      </c>
      <c r="AR6" s="2">
        <v>1.01</v>
      </c>
      <c r="AS6" s="2">
        <v>0.97699999999999998</v>
      </c>
      <c r="AT6" s="2">
        <v>1.008</v>
      </c>
      <c r="AU6" s="2">
        <v>1.0209999999999999</v>
      </c>
      <c r="AV6" s="2">
        <v>1.024</v>
      </c>
      <c r="AW6" s="2">
        <v>0.98499999999999999</v>
      </c>
      <c r="AX6" s="2">
        <v>1.026</v>
      </c>
      <c r="AY6" s="2">
        <v>1.05</v>
      </c>
      <c r="AZ6" s="2">
        <v>1.002</v>
      </c>
      <c r="BA6" s="19">
        <v>22</v>
      </c>
      <c r="BB6" s="24">
        <v>1.0059499999999999</v>
      </c>
      <c r="BC6" s="2">
        <v>2</v>
      </c>
    </row>
    <row r="7" spans="1:55" x14ac:dyDescent="0.2">
      <c r="A7" s="2">
        <v>3</v>
      </c>
      <c r="B7" s="2">
        <v>0.98599999999999999</v>
      </c>
      <c r="C7" s="2">
        <v>0.97899999999999998</v>
      </c>
      <c r="D7" s="2">
        <v>1.004</v>
      </c>
      <c r="E7" s="2">
        <v>1.0029999999999999</v>
      </c>
      <c r="F7" s="2">
        <v>1.0249999999999999</v>
      </c>
      <c r="G7" s="2">
        <v>1.018</v>
      </c>
      <c r="H7" s="2">
        <v>0.97499999999999998</v>
      </c>
      <c r="I7" s="2">
        <v>0.99099999999999999</v>
      </c>
      <c r="J7" s="2">
        <v>0.97199999999999998</v>
      </c>
      <c r="K7" s="2">
        <v>0.98799999999999999</v>
      </c>
      <c r="L7" s="2">
        <v>1.012</v>
      </c>
      <c r="M7" s="2">
        <v>1.02</v>
      </c>
      <c r="N7" s="2">
        <v>0.996</v>
      </c>
      <c r="O7" s="2">
        <v>0.96499999999999997</v>
      </c>
      <c r="P7" s="2">
        <v>0.97799999999999998</v>
      </c>
      <c r="Q7" s="2">
        <v>0.94799999999999995</v>
      </c>
      <c r="R7" s="2">
        <v>0.96199999999999997</v>
      </c>
      <c r="S7" s="2">
        <v>0.99399999999999999</v>
      </c>
      <c r="T7" s="2">
        <v>1.006</v>
      </c>
      <c r="U7" s="2">
        <v>1.0069999999999999</v>
      </c>
      <c r="X7" s="19">
        <f t="shared" si="1"/>
        <v>12</v>
      </c>
      <c r="Y7" s="24">
        <f t="shared" si="0"/>
        <v>0.99145000000000005</v>
      </c>
      <c r="Z7" s="2">
        <f t="shared" si="2"/>
        <v>50</v>
      </c>
      <c r="AF7" s="2">
        <v>10</v>
      </c>
      <c r="AG7" s="2">
        <v>0.98299999999999998</v>
      </c>
      <c r="AH7" s="2">
        <v>1.0049999999999999</v>
      </c>
      <c r="AI7" s="2">
        <v>0.97099999999999997</v>
      </c>
      <c r="AJ7" s="2">
        <v>1.006</v>
      </c>
      <c r="AK7" s="2">
        <v>1</v>
      </c>
      <c r="AL7" s="2">
        <v>0.98499999999999999</v>
      </c>
      <c r="AM7" s="2">
        <v>1.0109999999999999</v>
      </c>
      <c r="AN7" s="2">
        <v>1.004</v>
      </c>
      <c r="AO7" s="2">
        <v>1.002</v>
      </c>
      <c r="AP7" s="2">
        <v>1.0369999999999999</v>
      </c>
      <c r="AQ7" s="2">
        <v>1.0069999999999999</v>
      </c>
      <c r="AR7" s="2">
        <v>1.042</v>
      </c>
      <c r="AS7" s="2">
        <v>1.0129999999999999</v>
      </c>
      <c r="AT7" s="2">
        <v>1.03</v>
      </c>
      <c r="AU7" s="2">
        <v>1.0309999999999999</v>
      </c>
      <c r="AV7" s="2">
        <v>0.99399999999999999</v>
      </c>
      <c r="AW7" s="2">
        <v>1.0289999999999999</v>
      </c>
      <c r="AX7" s="2">
        <v>1.002</v>
      </c>
      <c r="AY7" s="2">
        <v>0.999</v>
      </c>
      <c r="AZ7" s="2">
        <v>0.96699999999999997</v>
      </c>
      <c r="BA7" s="19">
        <v>49</v>
      </c>
      <c r="BB7" s="24">
        <v>1.0059</v>
      </c>
      <c r="BC7" s="2">
        <v>3</v>
      </c>
    </row>
    <row r="8" spans="1:55" x14ac:dyDescent="0.2">
      <c r="A8" s="2">
        <v>4</v>
      </c>
      <c r="B8" s="2">
        <v>1.008</v>
      </c>
      <c r="C8" s="2">
        <v>1.02</v>
      </c>
      <c r="D8" s="2">
        <v>1</v>
      </c>
      <c r="E8" s="2">
        <v>0.995</v>
      </c>
      <c r="F8" s="2">
        <v>0.97799999999999998</v>
      </c>
      <c r="G8" s="2">
        <v>0.98199999999999998</v>
      </c>
      <c r="H8" s="2">
        <v>1.0229999999999999</v>
      </c>
      <c r="I8" s="2">
        <v>1.008</v>
      </c>
      <c r="J8" s="2">
        <v>1.0309999999999999</v>
      </c>
      <c r="K8" s="2">
        <v>1.008</v>
      </c>
      <c r="L8" s="2">
        <v>0.99</v>
      </c>
      <c r="M8" s="2">
        <v>0.97799999999999998</v>
      </c>
      <c r="N8" s="2">
        <v>1.0029999999999999</v>
      </c>
      <c r="O8" s="2">
        <v>1.034</v>
      </c>
      <c r="P8" s="2">
        <v>1.022</v>
      </c>
      <c r="Q8" s="2">
        <v>1.054</v>
      </c>
      <c r="R8" s="2">
        <v>1.044</v>
      </c>
      <c r="S8" s="2">
        <v>1.0029999999999999</v>
      </c>
      <c r="T8" s="2">
        <v>1</v>
      </c>
      <c r="U8" s="2">
        <v>0.99199999999999999</v>
      </c>
      <c r="X8" s="19">
        <f t="shared" si="1"/>
        <v>39</v>
      </c>
      <c r="Y8" s="24">
        <f t="shared" si="0"/>
        <v>1.00865</v>
      </c>
      <c r="Z8" s="2">
        <f t="shared" si="2"/>
        <v>1</v>
      </c>
      <c r="AF8" s="2">
        <v>48</v>
      </c>
      <c r="AG8" s="2">
        <v>1.0309999999999999</v>
      </c>
      <c r="AH8" s="2">
        <v>1.0029999999999999</v>
      </c>
      <c r="AI8" s="2">
        <v>0.98399999999999999</v>
      </c>
      <c r="AJ8" s="2">
        <v>0.98</v>
      </c>
      <c r="AK8" s="2">
        <v>1.0209999999999999</v>
      </c>
      <c r="AL8" s="2">
        <v>0.996</v>
      </c>
      <c r="AM8" s="2">
        <v>0.98699999999999999</v>
      </c>
      <c r="AN8" s="2">
        <v>1.0269999999999999</v>
      </c>
      <c r="AO8" s="2">
        <v>0.97499999999999998</v>
      </c>
      <c r="AP8" s="2">
        <v>1.0469999999999999</v>
      </c>
      <c r="AQ8" s="2">
        <v>1.036</v>
      </c>
      <c r="AR8" s="2">
        <v>1.002</v>
      </c>
      <c r="AS8" s="2">
        <v>1.0089999999999999</v>
      </c>
      <c r="AT8" s="2">
        <v>1</v>
      </c>
      <c r="AU8" s="2">
        <v>0.995</v>
      </c>
      <c r="AV8" s="2">
        <v>0.995</v>
      </c>
      <c r="AW8" s="2">
        <v>1.012</v>
      </c>
      <c r="AX8" s="2">
        <v>0.97099999999999997</v>
      </c>
      <c r="AY8" s="2">
        <v>1.0209999999999999</v>
      </c>
      <c r="AZ8" s="2">
        <v>1.016</v>
      </c>
      <c r="BA8" s="19">
        <v>7</v>
      </c>
      <c r="BB8" s="24">
        <v>1.0054000000000003</v>
      </c>
      <c r="BC8" s="2">
        <v>4</v>
      </c>
    </row>
    <row r="9" spans="1:55" x14ac:dyDescent="0.2">
      <c r="A9" s="2">
        <v>5</v>
      </c>
      <c r="B9" s="2">
        <v>0.98</v>
      </c>
      <c r="C9" s="2">
        <v>1.0049999999999999</v>
      </c>
      <c r="D9" s="2">
        <v>0.98</v>
      </c>
      <c r="E9" s="2">
        <v>1.0029999999999999</v>
      </c>
      <c r="F9" s="2">
        <v>0.98099999999999998</v>
      </c>
      <c r="G9" s="2">
        <v>0.97299999999999998</v>
      </c>
      <c r="H9" s="2">
        <v>1</v>
      </c>
      <c r="I9" s="2">
        <v>0.96099999999999997</v>
      </c>
      <c r="J9" s="2">
        <v>0.98599999999999999</v>
      </c>
      <c r="K9" s="2">
        <v>1.0189999999999999</v>
      </c>
      <c r="L9" s="2">
        <v>1.0089999999999999</v>
      </c>
      <c r="M9" s="2">
        <v>1.02</v>
      </c>
      <c r="N9" s="2">
        <v>1.012</v>
      </c>
      <c r="O9" s="2">
        <v>0.98899999999999999</v>
      </c>
      <c r="P9" s="2">
        <v>0.996</v>
      </c>
      <c r="Q9" s="2">
        <v>1.014</v>
      </c>
      <c r="R9" s="2">
        <v>0.98899999999999999</v>
      </c>
      <c r="S9" s="2">
        <v>0.99399999999999999</v>
      </c>
      <c r="T9" s="2">
        <v>1.042</v>
      </c>
      <c r="U9" s="2">
        <v>0.999</v>
      </c>
      <c r="X9" s="19">
        <f t="shared" si="1"/>
        <v>27</v>
      </c>
      <c r="Y9" s="24">
        <f t="shared" si="0"/>
        <v>0.99760000000000004</v>
      </c>
      <c r="Z9" s="2">
        <f t="shared" si="2"/>
        <v>37</v>
      </c>
      <c r="AF9" s="2">
        <v>41</v>
      </c>
      <c r="AG9" s="2">
        <v>1.004</v>
      </c>
      <c r="AH9" s="2">
        <v>1.012</v>
      </c>
      <c r="AI9" s="2">
        <v>1.01</v>
      </c>
      <c r="AJ9" s="2">
        <v>1.0489999999999999</v>
      </c>
      <c r="AK9" s="2">
        <v>0.97799999999999998</v>
      </c>
      <c r="AL9" s="2">
        <v>0.98699999999999999</v>
      </c>
      <c r="AM9" s="2">
        <v>0.98699999999999999</v>
      </c>
      <c r="AN9" s="2">
        <v>0.99299999999999999</v>
      </c>
      <c r="AO9" s="2">
        <v>0.98599999999999999</v>
      </c>
      <c r="AP9" s="2">
        <v>0.98699999999999999</v>
      </c>
      <c r="AQ9" s="2">
        <v>1.004</v>
      </c>
      <c r="AR9" s="2">
        <v>1.0069999999999999</v>
      </c>
      <c r="AS9" s="2">
        <v>1.0369999999999999</v>
      </c>
      <c r="AT9" s="2">
        <v>1.002</v>
      </c>
      <c r="AU9" s="2">
        <v>1.0269999999999999</v>
      </c>
      <c r="AV9" s="2">
        <v>1</v>
      </c>
      <c r="AW9" s="2">
        <v>0.98799999999999999</v>
      </c>
      <c r="AX9" s="2">
        <v>1.024</v>
      </c>
      <c r="AY9" s="2">
        <v>1.0029999999999999</v>
      </c>
      <c r="AZ9" s="2">
        <v>0.998</v>
      </c>
      <c r="BA9" s="19">
        <v>28</v>
      </c>
      <c r="BB9" s="24">
        <v>1.0041500000000001</v>
      </c>
      <c r="BC9" s="2">
        <v>5</v>
      </c>
    </row>
    <row r="10" spans="1:55" x14ac:dyDescent="0.2">
      <c r="A10" s="2">
        <v>6</v>
      </c>
      <c r="B10" s="2">
        <v>1.02</v>
      </c>
      <c r="C10" s="2">
        <v>0.99399999999999999</v>
      </c>
      <c r="D10" s="2">
        <v>1.0169999999999999</v>
      </c>
      <c r="E10" s="2">
        <v>0.99299999999999999</v>
      </c>
      <c r="F10" s="2">
        <v>1.018</v>
      </c>
      <c r="G10" s="2">
        <v>1.0289999999999999</v>
      </c>
      <c r="H10" s="2">
        <v>0.996</v>
      </c>
      <c r="I10" s="2">
        <v>1.0389999999999999</v>
      </c>
      <c r="J10" s="2">
        <v>1.0089999999999999</v>
      </c>
      <c r="K10" s="2">
        <v>0.99199999999999999</v>
      </c>
      <c r="L10" s="2">
        <v>0.99199999999999999</v>
      </c>
      <c r="M10" s="2">
        <v>0.98199999999999998</v>
      </c>
      <c r="N10" s="2">
        <v>0.99099999999999999</v>
      </c>
      <c r="O10" s="2">
        <v>1.0149999999999999</v>
      </c>
      <c r="P10" s="2">
        <v>1.0029999999999999</v>
      </c>
      <c r="Q10" s="2">
        <v>0.98599999999999999</v>
      </c>
      <c r="R10" s="2">
        <v>1.0049999999999999</v>
      </c>
      <c r="S10" s="2">
        <v>1.004</v>
      </c>
      <c r="T10" s="2">
        <v>0.95599999999999996</v>
      </c>
      <c r="U10" s="2">
        <v>1.0009999999999999</v>
      </c>
      <c r="X10" s="19">
        <f t="shared" si="1"/>
        <v>25</v>
      </c>
      <c r="Y10" s="24">
        <f t="shared" si="0"/>
        <v>1.0021</v>
      </c>
      <c r="Z10" s="2">
        <f>RANK(Y10,$Y$5:$Y$104)</f>
        <v>14</v>
      </c>
      <c r="AF10" s="2">
        <v>20</v>
      </c>
      <c r="AG10" s="2">
        <v>0.98399999999999999</v>
      </c>
      <c r="AH10" s="2">
        <v>0.99399999999999999</v>
      </c>
      <c r="AI10" s="2">
        <v>1.0329999999999999</v>
      </c>
      <c r="AJ10" s="2">
        <v>1.042</v>
      </c>
      <c r="AK10" s="2">
        <v>0.98899999999999999</v>
      </c>
      <c r="AL10" s="2">
        <v>1</v>
      </c>
      <c r="AM10" s="2">
        <v>1.008</v>
      </c>
      <c r="AN10" s="2">
        <v>1.002</v>
      </c>
      <c r="AO10" s="2">
        <v>0.99199999999999999</v>
      </c>
      <c r="AP10" s="2">
        <v>1.026</v>
      </c>
      <c r="AQ10" s="2">
        <v>1.016</v>
      </c>
      <c r="AR10" s="2">
        <v>0.97899999999999998</v>
      </c>
      <c r="AS10" s="2">
        <v>1.004</v>
      </c>
      <c r="AT10" s="2">
        <v>1.0309999999999999</v>
      </c>
      <c r="AU10" s="2">
        <v>1.0309999999999999</v>
      </c>
      <c r="AV10" s="2">
        <v>0.97099999999999997</v>
      </c>
      <c r="AW10" s="2">
        <v>0.998</v>
      </c>
      <c r="AX10" s="2">
        <v>1.0109999999999999</v>
      </c>
      <c r="AY10" s="2">
        <v>0.98699999999999999</v>
      </c>
      <c r="AZ10" s="2">
        <v>0.98199999999999998</v>
      </c>
      <c r="BA10" s="19">
        <v>45</v>
      </c>
      <c r="BB10" s="24">
        <v>1.004</v>
      </c>
      <c r="BC10" s="2">
        <v>6</v>
      </c>
    </row>
    <row r="11" spans="1:55" x14ac:dyDescent="0.2">
      <c r="A11" s="2">
        <v>7</v>
      </c>
      <c r="B11" s="2">
        <v>1.016</v>
      </c>
      <c r="C11" s="2">
        <v>1.0109999999999999</v>
      </c>
      <c r="D11" s="2">
        <v>1.018</v>
      </c>
      <c r="E11" s="2">
        <v>0.95899999999999996</v>
      </c>
      <c r="F11" s="2">
        <v>0.98299999999999998</v>
      </c>
      <c r="G11" s="2">
        <v>1.0169999999999999</v>
      </c>
      <c r="H11" s="2">
        <v>0.97</v>
      </c>
      <c r="I11" s="2">
        <v>1.0149999999999999</v>
      </c>
      <c r="J11" s="2">
        <v>1.0149999999999999</v>
      </c>
      <c r="K11" s="2">
        <v>1</v>
      </c>
      <c r="L11" s="2">
        <v>1.0089999999999999</v>
      </c>
      <c r="M11" s="2">
        <v>0.99199999999999999</v>
      </c>
      <c r="N11" s="2">
        <v>1.0289999999999999</v>
      </c>
      <c r="O11" s="2">
        <v>0.98899999999999999</v>
      </c>
      <c r="P11" s="2">
        <v>0.97099999999999997</v>
      </c>
      <c r="Q11" s="2">
        <v>0.98499999999999999</v>
      </c>
      <c r="R11" s="2">
        <v>1.0069999999999999</v>
      </c>
      <c r="S11" s="2">
        <v>0.97699999999999998</v>
      </c>
      <c r="T11" s="2">
        <v>0.95099999999999996</v>
      </c>
      <c r="U11" s="2">
        <v>0.99399999999999999</v>
      </c>
      <c r="X11" s="19">
        <f t="shared" si="1"/>
        <v>35</v>
      </c>
      <c r="Y11" s="24">
        <f t="shared" si="0"/>
        <v>0.99540000000000006</v>
      </c>
      <c r="Z11" s="2">
        <f t="shared" si="2"/>
        <v>47</v>
      </c>
      <c r="AF11" s="2">
        <v>37</v>
      </c>
      <c r="AG11" s="2">
        <v>0.97499999999999998</v>
      </c>
      <c r="AH11" s="2">
        <v>0.97499999999999998</v>
      </c>
      <c r="AI11" s="2">
        <v>1</v>
      </c>
      <c r="AJ11" s="2">
        <v>1.0169999999999999</v>
      </c>
      <c r="AK11" s="2">
        <v>0.995</v>
      </c>
      <c r="AL11" s="2">
        <v>1.024</v>
      </c>
      <c r="AM11" s="2">
        <v>1.018</v>
      </c>
      <c r="AN11" s="2">
        <v>0.99399999999999999</v>
      </c>
      <c r="AO11" s="2">
        <v>1.012</v>
      </c>
      <c r="AP11" s="2">
        <v>1.038</v>
      </c>
      <c r="AQ11" s="2">
        <v>0.95399999999999996</v>
      </c>
      <c r="AR11" s="2">
        <v>1.018</v>
      </c>
      <c r="AS11" s="2">
        <v>1.0169999999999999</v>
      </c>
      <c r="AT11" s="2">
        <v>1.0169999999999999</v>
      </c>
      <c r="AU11" s="2">
        <v>0.99099999999999999</v>
      </c>
      <c r="AV11" s="2">
        <v>0.997</v>
      </c>
      <c r="AW11" s="2">
        <v>0.99</v>
      </c>
      <c r="AX11" s="2">
        <v>1.018</v>
      </c>
      <c r="AY11" s="2">
        <v>1.0209999999999999</v>
      </c>
      <c r="AZ11" s="2">
        <v>1.0049999999999999</v>
      </c>
      <c r="BA11" s="19">
        <v>13</v>
      </c>
      <c r="BB11" s="24">
        <v>1.0038</v>
      </c>
      <c r="BC11" s="2">
        <v>7</v>
      </c>
    </row>
    <row r="12" spans="1:55" x14ac:dyDescent="0.2">
      <c r="A12" s="2">
        <v>8</v>
      </c>
      <c r="B12" s="2">
        <v>1.0029999999999999</v>
      </c>
      <c r="C12" s="2">
        <v>0.98499999999999999</v>
      </c>
      <c r="D12" s="2">
        <v>0.98699999999999999</v>
      </c>
      <c r="E12" s="2">
        <v>1.042</v>
      </c>
      <c r="F12" s="2">
        <v>1.016</v>
      </c>
      <c r="G12" s="2">
        <v>0.98199999999999998</v>
      </c>
      <c r="H12" s="2">
        <v>1.038</v>
      </c>
      <c r="I12" s="2">
        <v>0.99399999999999999</v>
      </c>
      <c r="J12" s="2">
        <v>0.98199999999999998</v>
      </c>
      <c r="K12" s="2">
        <v>0.995</v>
      </c>
      <c r="L12" s="2">
        <v>0.99199999999999999</v>
      </c>
      <c r="M12" s="2">
        <v>1.01</v>
      </c>
      <c r="N12" s="2">
        <v>0.97699999999999998</v>
      </c>
      <c r="O12" s="2">
        <v>1.008</v>
      </c>
      <c r="P12" s="2">
        <v>1.0209999999999999</v>
      </c>
      <c r="Q12" s="2">
        <v>1.024</v>
      </c>
      <c r="R12" s="2">
        <v>0.98499999999999999</v>
      </c>
      <c r="S12" s="2">
        <v>1.026</v>
      </c>
      <c r="T12" s="2">
        <v>1.05</v>
      </c>
      <c r="U12" s="2">
        <v>1.002</v>
      </c>
      <c r="X12" s="19">
        <f t="shared" si="1"/>
        <v>22</v>
      </c>
      <c r="Y12" s="24">
        <f t="shared" si="0"/>
        <v>1.0059499999999999</v>
      </c>
      <c r="Z12" s="2">
        <f t="shared" si="2"/>
        <v>2</v>
      </c>
      <c r="AF12" s="2">
        <v>33</v>
      </c>
      <c r="AG12" s="2">
        <v>1.0049999999999999</v>
      </c>
      <c r="AH12" s="2">
        <v>1.0229999999999999</v>
      </c>
      <c r="AI12" s="2">
        <v>0.99099999999999999</v>
      </c>
      <c r="AJ12" s="2">
        <v>0.999</v>
      </c>
      <c r="AK12" s="2">
        <v>0.98699999999999999</v>
      </c>
      <c r="AL12" s="2">
        <v>0.99</v>
      </c>
      <c r="AM12" s="2">
        <v>1.0049999999999999</v>
      </c>
      <c r="AN12" s="2">
        <v>1.0029999999999999</v>
      </c>
      <c r="AO12" s="2">
        <v>0.998</v>
      </c>
      <c r="AP12" s="2">
        <v>0.997</v>
      </c>
      <c r="AQ12" s="2">
        <v>1.024</v>
      </c>
      <c r="AR12" s="2">
        <v>1.044</v>
      </c>
      <c r="AS12" s="2">
        <v>1.01</v>
      </c>
      <c r="AT12" s="2">
        <v>0.99399999999999999</v>
      </c>
      <c r="AU12" s="2">
        <v>0.97399999999999998</v>
      </c>
      <c r="AV12" s="2">
        <v>1.0129999999999999</v>
      </c>
      <c r="AW12" s="2">
        <v>1.012</v>
      </c>
      <c r="AX12" s="2">
        <v>0.97599999999999998</v>
      </c>
      <c r="AY12" s="2">
        <v>1.0209999999999999</v>
      </c>
      <c r="AZ12" s="2">
        <v>1.0029999999999999</v>
      </c>
      <c r="BA12" s="19">
        <v>18</v>
      </c>
      <c r="BB12" s="24">
        <v>1.00345</v>
      </c>
      <c r="BC12" s="2">
        <v>8</v>
      </c>
    </row>
    <row r="13" spans="1:55" x14ac:dyDescent="0.2">
      <c r="A13" s="2">
        <v>9</v>
      </c>
      <c r="B13" s="2">
        <v>1.018</v>
      </c>
      <c r="C13" s="2">
        <v>1.0029999999999999</v>
      </c>
      <c r="D13" s="2">
        <v>1.024</v>
      </c>
      <c r="E13" s="2">
        <v>0.995</v>
      </c>
      <c r="F13" s="2">
        <v>1</v>
      </c>
      <c r="G13" s="2">
        <v>1.016</v>
      </c>
      <c r="H13" s="2">
        <v>0.98899999999999999</v>
      </c>
      <c r="I13" s="2">
        <v>0.995</v>
      </c>
      <c r="J13" s="2">
        <v>0.999</v>
      </c>
      <c r="K13" s="2">
        <v>0.96399999999999997</v>
      </c>
      <c r="L13" s="2">
        <v>0.997</v>
      </c>
      <c r="M13" s="2">
        <v>0.96199999999999997</v>
      </c>
      <c r="N13" s="2">
        <v>0.98799999999999999</v>
      </c>
      <c r="O13" s="2">
        <v>0.98199999999999998</v>
      </c>
      <c r="P13" s="2">
        <v>0.96899999999999997</v>
      </c>
      <c r="Q13" s="2">
        <v>1.0029999999999999</v>
      </c>
      <c r="R13" s="2">
        <v>0.97099999999999997</v>
      </c>
      <c r="S13" s="2">
        <v>0.997</v>
      </c>
      <c r="T13" s="2">
        <v>0.998</v>
      </c>
      <c r="U13" s="2">
        <v>1.034</v>
      </c>
      <c r="X13" s="19">
        <f>RANK(U13,$U$5:$U$104)</f>
        <v>1</v>
      </c>
      <c r="Y13" s="24">
        <f t="shared" si="0"/>
        <v>0.99519999999999986</v>
      </c>
      <c r="Z13" s="2">
        <f t="shared" si="2"/>
        <v>48</v>
      </c>
      <c r="AF13" s="2">
        <v>24</v>
      </c>
      <c r="AG13" s="2">
        <v>0.98799999999999999</v>
      </c>
      <c r="AH13" s="2">
        <v>1.0149999999999999</v>
      </c>
      <c r="AI13" s="2">
        <v>0.95399999999999996</v>
      </c>
      <c r="AJ13" s="2">
        <v>1.024</v>
      </c>
      <c r="AK13" s="2">
        <v>1.016</v>
      </c>
      <c r="AL13" s="2">
        <v>0.97899999999999998</v>
      </c>
      <c r="AM13" s="2">
        <v>0.998</v>
      </c>
      <c r="AN13" s="2">
        <v>0.96899999999999997</v>
      </c>
      <c r="AO13" s="2">
        <v>1.0229999999999999</v>
      </c>
      <c r="AP13" s="2">
        <v>0.98799999999999999</v>
      </c>
      <c r="AQ13" s="2">
        <v>1.046</v>
      </c>
      <c r="AR13" s="2">
        <v>1.0249999999999999</v>
      </c>
      <c r="AS13" s="2">
        <v>0.99</v>
      </c>
      <c r="AT13" s="2">
        <v>0.97099999999999997</v>
      </c>
      <c r="AU13" s="2">
        <v>1.0209999999999999</v>
      </c>
      <c r="AV13" s="2">
        <v>1.0069999999999999</v>
      </c>
      <c r="AW13" s="2">
        <v>1.0329999999999999</v>
      </c>
      <c r="AX13" s="2">
        <v>1.0189999999999999</v>
      </c>
      <c r="AY13" s="2">
        <v>1.0029999999999999</v>
      </c>
      <c r="AZ13" s="2">
        <v>0.99299999999999999</v>
      </c>
      <c r="BA13" s="19">
        <v>38</v>
      </c>
      <c r="BB13" s="24">
        <v>1.0031000000000001</v>
      </c>
      <c r="BC13" s="2">
        <v>9</v>
      </c>
    </row>
    <row r="14" spans="1:55" x14ac:dyDescent="0.2">
      <c r="A14" s="2">
        <v>10</v>
      </c>
      <c r="B14" s="2">
        <v>0.98299999999999998</v>
      </c>
      <c r="C14" s="2">
        <v>1.0049999999999999</v>
      </c>
      <c r="D14" s="2">
        <v>0.97099999999999997</v>
      </c>
      <c r="E14" s="2">
        <v>1.006</v>
      </c>
      <c r="F14" s="2">
        <v>1</v>
      </c>
      <c r="G14" s="2">
        <v>0.98499999999999999</v>
      </c>
      <c r="H14" s="2">
        <v>1.0109999999999999</v>
      </c>
      <c r="I14" s="2">
        <v>1.004</v>
      </c>
      <c r="J14" s="2">
        <v>1.002</v>
      </c>
      <c r="K14" s="2">
        <v>1.0369999999999999</v>
      </c>
      <c r="L14" s="2">
        <v>1.0069999999999999</v>
      </c>
      <c r="M14" s="2">
        <v>1.042</v>
      </c>
      <c r="N14" s="2">
        <v>1.0129999999999999</v>
      </c>
      <c r="O14" s="2">
        <v>1.03</v>
      </c>
      <c r="P14" s="2">
        <v>1.0309999999999999</v>
      </c>
      <c r="Q14" s="2">
        <v>0.99399999999999999</v>
      </c>
      <c r="R14" s="2">
        <v>1.0289999999999999</v>
      </c>
      <c r="S14" s="2">
        <v>1.002</v>
      </c>
      <c r="T14" s="2">
        <v>0.999</v>
      </c>
      <c r="U14" s="2">
        <v>0.96699999999999997</v>
      </c>
      <c r="X14" s="19">
        <f t="shared" si="1"/>
        <v>49</v>
      </c>
      <c r="Y14" s="24">
        <f t="shared" si="0"/>
        <v>1.0059</v>
      </c>
      <c r="Z14" s="2">
        <f t="shared" si="2"/>
        <v>3</v>
      </c>
      <c r="AF14" s="2">
        <v>29</v>
      </c>
      <c r="AG14" s="2">
        <v>1.0580000000000001</v>
      </c>
      <c r="AH14" s="2">
        <v>0.997</v>
      </c>
      <c r="AI14" s="2">
        <v>1.0109999999999999</v>
      </c>
      <c r="AJ14" s="2">
        <v>1.0029999999999999</v>
      </c>
      <c r="AK14" s="2">
        <v>1.0009999999999999</v>
      </c>
      <c r="AL14" s="2">
        <v>0.96299999999999997</v>
      </c>
      <c r="AM14" s="2">
        <v>0.99399999999999999</v>
      </c>
      <c r="AN14" s="2">
        <v>0.98799999999999999</v>
      </c>
      <c r="AO14" s="2">
        <v>0.95199999999999996</v>
      </c>
      <c r="AP14" s="2">
        <v>1.0289999999999999</v>
      </c>
      <c r="AQ14" s="2">
        <v>1.022</v>
      </c>
      <c r="AR14" s="2">
        <v>1.028</v>
      </c>
      <c r="AS14" s="2">
        <v>0.96799999999999997</v>
      </c>
      <c r="AT14" s="2">
        <v>1.014</v>
      </c>
      <c r="AU14" s="2">
        <v>1.0149999999999999</v>
      </c>
      <c r="AV14" s="2">
        <v>1.0049999999999999</v>
      </c>
      <c r="AW14" s="2">
        <v>0.99099999999999999</v>
      </c>
      <c r="AX14" s="2">
        <v>1.012</v>
      </c>
      <c r="AY14" s="2">
        <v>0.995</v>
      </c>
      <c r="AZ14" s="2">
        <v>1.0149999999999999</v>
      </c>
      <c r="BA14" s="19">
        <v>8</v>
      </c>
      <c r="BB14" s="24">
        <v>1.0030500000000002</v>
      </c>
      <c r="BC14" s="2">
        <v>10</v>
      </c>
    </row>
    <row r="15" spans="1:55" x14ac:dyDescent="0.2">
      <c r="A15" s="2">
        <v>11</v>
      </c>
      <c r="B15" s="2">
        <v>0.95899999999999996</v>
      </c>
      <c r="C15" s="2">
        <v>1.0049999999999999</v>
      </c>
      <c r="D15" s="2">
        <v>0.96699999999999997</v>
      </c>
      <c r="E15" s="2">
        <v>0.997</v>
      </c>
      <c r="F15" s="2">
        <v>1.0269999999999999</v>
      </c>
      <c r="G15" s="2">
        <v>0.998</v>
      </c>
      <c r="H15" s="2">
        <v>1.022</v>
      </c>
      <c r="I15" s="2">
        <v>0.995</v>
      </c>
      <c r="J15" s="2">
        <v>0.99099999999999999</v>
      </c>
      <c r="K15" s="2">
        <v>1.0409999999999999</v>
      </c>
      <c r="L15" s="2">
        <v>1.0269999999999999</v>
      </c>
      <c r="M15" s="2">
        <v>0.97</v>
      </c>
      <c r="N15" s="2">
        <v>0.98699999999999999</v>
      </c>
      <c r="O15" s="2">
        <v>1.006</v>
      </c>
      <c r="P15" s="2">
        <v>1.034</v>
      </c>
      <c r="Q15" s="2">
        <v>1.038</v>
      </c>
      <c r="R15" s="2">
        <v>0.98899999999999999</v>
      </c>
      <c r="S15" s="2">
        <v>1.006</v>
      </c>
      <c r="T15" s="2">
        <v>1.0309999999999999</v>
      </c>
      <c r="U15" s="2">
        <v>0.96499999999999997</v>
      </c>
      <c r="X15" s="19">
        <f t="shared" si="1"/>
        <v>50</v>
      </c>
      <c r="Y15" s="24">
        <f t="shared" si="0"/>
        <v>1.00275</v>
      </c>
      <c r="Z15" s="2">
        <f t="shared" si="2"/>
        <v>12</v>
      </c>
      <c r="AF15" s="2">
        <v>25</v>
      </c>
      <c r="AG15" s="2">
        <v>0.98599999999999999</v>
      </c>
      <c r="AH15" s="2">
        <v>0.996</v>
      </c>
      <c r="AI15" s="2">
        <v>1.02</v>
      </c>
      <c r="AJ15" s="2">
        <v>1.04</v>
      </c>
      <c r="AK15" s="2">
        <v>1.044</v>
      </c>
      <c r="AL15" s="2">
        <v>0.99399999999999999</v>
      </c>
      <c r="AM15" s="2">
        <v>0.98</v>
      </c>
      <c r="AN15" s="2">
        <v>0.98899999999999999</v>
      </c>
      <c r="AO15" s="2">
        <v>1</v>
      </c>
      <c r="AP15" s="2">
        <v>1.002</v>
      </c>
      <c r="AQ15" s="2">
        <v>1.0449999999999999</v>
      </c>
      <c r="AR15" s="2">
        <v>0.97399999999999998</v>
      </c>
      <c r="AS15" s="2">
        <v>0.96</v>
      </c>
      <c r="AT15" s="2">
        <v>1.0129999999999999</v>
      </c>
      <c r="AU15" s="2">
        <v>1.0249999999999999</v>
      </c>
      <c r="AV15" s="2">
        <v>1.01</v>
      </c>
      <c r="AW15" s="2">
        <v>0.97899999999999998</v>
      </c>
      <c r="AX15" s="2">
        <v>0.99199999999999999</v>
      </c>
      <c r="AY15" s="2">
        <v>1.0089999999999999</v>
      </c>
      <c r="AZ15" s="2">
        <v>1.002</v>
      </c>
      <c r="BA15" s="19">
        <v>22</v>
      </c>
      <c r="BB15" s="24">
        <v>1.0030000000000001</v>
      </c>
      <c r="BC15" s="2">
        <v>11</v>
      </c>
    </row>
    <row r="16" spans="1:55" x14ac:dyDescent="0.2">
      <c r="A16" s="2">
        <v>12</v>
      </c>
      <c r="B16" s="2">
        <v>1.0429999999999999</v>
      </c>
      <c r="C16" s="2">
        <v>0.99099999999999999</v>
      </c>
      <c r="D16" s="2">
        <v>1.0329999999999999</v>
      </c>
      <c r="E16" s="2">
        <v>1.008</v>
      </c>
      <c r="F16" s="2">
        <v>0.96799999999999997</v>
      </c>
      <c r="G16" s="2">
        <v>1.006</v>
      </c>
      <c r="H16" s="2">
        <v>0.98</v>
      </c>
      <c r="I16" s="2">
        <v>1.006</v>
      </c>
      <c r="J16" s="2">
        <v>1.008</v>
      </c>
      <c r="K16" s="2">
        <v>0.96499999999999997</v>
      </c>
      <c r="L16" s="2">
        <v>0.96799999999999997</v>
      </c>
      <c r="M16" s="2">
        <v>1.032</v>
      </c>
      <c r="N16" s="2">
        <v>1.014</v>
      </c>
      <c r="O16" s="2">
        <v>0.99099999999999999</v>
      </c>
      <c r="P16" s="2">
        <v>0.97799999999999998</v>
      </c>
      <c r="Q16" s="2">
        <v>0.96099999999999997</v>
      </c>
      <c r="R16" s="2">
        <v>1.006</v>
      </c>
      <c r="S16" s="2">
        <v>0.996</v>
      </c>
      <c r="T16" s="2">
        <v>0.96599999999999997</v>
      </c>
      <c r="U16" s="2">
        <v>1.0329999999999999</v>
      </c>
      <c r="X16" s="19">
        <f t="shared" si="1"/>
        <v>2</v>
      </c>
      <c r="Y16" s="24">
        <f t="shared" si="0"/>
        <v>0.99764999999999993</v>
      </c>
      <c r="Z16" s="2">
        <f t="shared" si="2"/>
        <v>36</v>
      </c>
      <c r="AF16" s="2">
        <v>11</v>
      </c>
      <c r="AG16" s="2">
        <v>0.95899999999999996</v>
      </c>
      <c r="AH16" s="2">
        <v>1.0049999999999999</v>
      </c>
      <c r="AI16" s="2">
        <v>0.96699999999999997</v>
      </c>
      <c r="AJ16" s="2">
        <v>0.997</v>
      </c>
      <c r="AK16" s="2">
        <v>1.0269999999999999</v>
      </c>
      <c r="AL16" s="2">
        <v>0.998</v>
      </c>
      <c r="AM16" s="2">
        <v>1.022</v>
      </c>
      <c r="AN16" s="2">
        <v>0.995</v>
      </c>
      <c r="AO16" s="2">
        <v>0.99099999999999999</v>
      </c>
      <c r="AP16" s="2">
        <v>1.0409999999999999</v>
      </c>
      <c r="AQ16" s="2">
        <v>1.0269999999999999</v>
      </c>
      <c r="AR16" s="2">
        <v>0.97</v>
      </c>
      <c r="AS16" s="2">
        <v>0.98699999999999999</v>
      </c>
      <c r="AT16" s="2">
        <v>1.006</v>
      </c>
      <c r="AU16" s="2">
        <v>1.034</v>
      </c>
      <c r="AV16" s="2">
        <v>1.038</v>
      </c>
      <c r="AW16" s="2">
        <v>0.98899999999999999</v>
      </c>
      <c r="AX16" s="2">
        <v>1.006</v>
      </c>
      <c r="AY16" s="2">
        <v>1.0309999999999999</v>
      </c>
      <c r="AZ16" s="2">
        <v>0.96499999999999997</v>
      </c>
      <c r="BA16" s="19">
        <v>50</v>
      </c>
      <c r="BB16" s="24">
        <v>1.00275</v>
      </c>
      <c r="BC16" s="2">
        <v>12</v>
      </c>
    </row>
    <row r="17" spans="1:55" x14ac:dyDescent="0.2">
      <c r="A17" s="2">
        <v>13</v>
      </c>
      <c r="B17" s="2">
        <v>0.97</v>
      </c>
      <c r="C17" s="2">
        <v>0.997</v>
      </c>
      <c r="D17" s="2">
        <v>0.998</v>
      </c>
      <c r="E17" s="2">
        <v>1.0409999999999999</v>
      </c>
      <c r="F17" s="2">
        <v>0.98399999999999999</v>
      </c>
      <c r="G17" s="2">
        <v>1.004</v>
      </c>
      <c r="H17" s="2">
        <v>0.96499999999999997</v>
      </c>
      <c r="I17" s="2">
        <v>1.004</v>
      </c>
      <c r="J17" s="2">
        <v>1.02</v>
      </c>
      <c r="K17" s="2">
        <v>0.995</v>
      </c>
      <c r="L17" s="2">
        <v>1.02</v>
      </c>
      <c r="M17" s="2">
        <v>0.97599999999999998</v>
      </c>
      <c r="N17" s="2">
        <v>0.996</v>
      </c>
      <c r="O17" s="2">
        <v>0.98699999999999999</v>
      </c>
      <c r="P17" s="2">
        <v>1.03</v>
      </c>
      <c r="Q17" s="2">
        <v>1.008</v>
      </c>
      <c r="R17" s="2">
        <v>1.004</v>
      </c>
      <c r="S17" s="2">
        <v>0.996</v>
      </c>
      <c r="T17" s="2">
        <v>1.026</v>
      </c>
      <c r="U17" s="2">
        <v>1.004</v>
      </c>
      <c r="X17" s="19">
        <f t="shared" si="1"/>
        <v>16</v>
      </c>
      <c r="Y17" s="24">
        <f t="shared" si="0"/>
        <v>1.00125</v>
      </c>
      <c r="Z17" s="2">
        <f t="shared" si="2"/>
        <v>18</v>
      </c>
      <c r="AF17" s="2">
        <v>49</v>
      </c>
      <c r="AG17" s="2">
        <v>1.01</v>
      </c>
      <c r="AH17" s="2">
        <v>1.0269999999999999</v>
      </c>
      <c r="AI17" s="2">
        <v>1.012</v>
      </c>
      <c r="AJ17" s="2">
        <v>1.0069999999999999</v>
      </c>
      <c r="AK17" s="2">
        <v>0.98499999999999999</v>
      </c>
      <c r="AL17" s="2">
        <v>0.98399999999999999</v>
      </c>
      <c r="AM17" s="2">
        <v>1.0129999999999999</v>
      </c>
      <c r="AN17" s="2">
        <v>1.012</v>
      </c>
      <c r="AO17" s="2">
        <v>0.998</v>
      </c>
      <c r="AP17" s="2">
        <v>1.0069999999999999</v>
      </c>
      <c r="AQ17" s="2">
        <v>1</v>
      </c>
      <c r="AR17" s="2">
        <v>1.006</v>
      </c>
      <c r="AS17" s="2">
        <v>1.0069999999999999</v>
      </c>
      <c r="AT17" s="2">
        <v>0.995</v>
      </c>
      <c r="AU17" s="2">
        <v>0.97399999999999998</v>
      </c>
      <c r="AV17" s="2">
        <v>1.008</v>
      </c>
      <c r="AW17" s="2">
        <v>0.99099999999999999</v>
      </c>
      <c r="AX17" s="2">
        <v>0.998</v>
      </c>
      <c r="AY17" s="2">
        <v>1.006</v>
      </c>
      <c r="AZ17" s="2">
        <v>1.0129999999999999</v>
      </c>
      <c r="BA17" s="19">
        <v>10</v>
      </c>
      <c r="BB17" s="24">
        <v>1.0026499999999998</v>
      </c>
      <c r="BC17" s="2">
        <v>13</v>
      </c>
    </row>
    <row r="18" spans="1:55" x14ac:dyDescent="0.2">
      <c r="A18" s="2">
        <v>14</v>
      </c>
      <c r="B18" s="2">
        <v>1.0249999999999999</v>
      </c>
      <c r="C18" s="2">
        <v>1</v>
      </c>
      <c r="D18" s="2">
        <v>0.998</v>
      </c>
      <c r="E18" s="2">
        <v>0.96499999999999997</v>
      </c>
      <c r="F18" s="2">
        <v>1.0149999999999999</v>
      </c>
      <c r="G18" s="2">
        <v>1</v>
      </c>
      <c r="H18" s="2">
        <v>1.0329999999999999</v>
      </c>
      <c r="I18" s="2">
        <v>1</v>
      </c>
      <c r="J18" s="2">
        <v>0.98699999999999999</v>
      </c>
      <c r="K18" s="2">
        <v>1.0049999999999999</v>
      </c>
      <c r="L18" s="2">
        <v>0.97599999999999998</v>
      </c>
      <c r="M18" s="2">
        <v>1.024</v>
      </c>
      <c r="N18" s="2">
        <v>1</v>
      </c>
      <c r="O18" s="2">
        <v>1.0149999999999999</v>
      </c>
      <c r="P18" s="2">
        <v>0.97399999999999998</v>
      </c>
      <c r="Q18" s="2">
        <v>0.99199999999999999</v>
      </c>
      <c r="R18" s="2">
        <v>0.999</v>
      </c>
      <c r="S18" s="2">
        <v>1.0029999999999999</v>
      </c>
      <c r="T18" s="2">
        <v>0.97499999999999998</v>
      </c>
      <c r="U18" s="2">
        <v>0.99199999999999999</v>
      </c>
      <c r="X18" s="19">
        <f t="shared" si="1"/>
        <v>39</v>
      </c>
      <c r="Y18" s="24">
        <f t="shared" si="0"/>
        <v>0.99890000000000012</v>
      </c>
      <c r="Z18" s="2">
        <f t="shared" si="2"/>
        <v>32</v>
      </c>
      <c r="AF18" s="2">
        <v>6</v>
      </c>
      <c r="AG18" s="2">
        <v>1.02</v>
      </c>
      <c r="AH18" s="2">
        <v>0.99399999999999999</v>
      </c>
      <c r="AI18" s="2">
        <v>1.0169999999999999</v>
      </c>
      <c r="AJ18" s="2">
        <v>0.99299999999999999</v>
      </c>
      <c r="AK18" s="2">
        <v>1.018</v>
      </c>
      <c r="AL18" s="2">
        <v>1.0289999999999999</v>
      </c>
      <c r="AM18" s="2">
        <v>0.996</v>
      </c>
      <c r="AN18" s="2">
        <v>1.0389999999999999</v>
      </c>
      <c r="AO18" s="2">
        <v>1.0089999999999999</v>
      </c>
      <c r="AP18" s="2">
        <v>0.99199999999999999</v>
      </c>
      <c r="AQ18" s="2">
        <v>0.99199999999999999</v>
      </c>
      <c r="AR18" s="2">
        <v>0.98199999999999998</v>
      </c>
      <c r="AS18" s="2">
        <v>0.99099999999999999</v>
      </c>
      <c r="AT18" s="2">
        <v>1.0149999999999999</v>
      </c>
      <c r="AU18" s="2">
        <v>1.0029999999999999</v>
      </c>
      <c r="AV18" s="2">
        <v>0.98599999999999999</v>
      </c>
      <c r="AW18" s="2">
        <v>1.0049999999999999</v>
      </c>
      <c r="AX18" s="2">
        <v>1.004</v>
      </c>
      <c r="AY18" s="2">
        <v>0.95599999999999996</v>
      </c>
      <c r="AZ18" s="2">
        <v>1.0009999999999999</v>
      </c>
      <c r="BA18" s="19">
        <v>25</v>
      </c>
      <c r="BB18" s="24">
        <v>1.0021</v>
      </c>
      <c r="BC18" s="2">
        <v>14</v>
      </c>
    </row>
    <row r="19" spans="1:55" x14ac:dyDescent="0.2">
      <c r="A19" s="2">
        <v>15</v>
      </c>
      <c r="B19" s="2">
        <v>0.995</v>
      </c>
      <c r="C19" s="2">
        <v>0.999</v>
      </c>
      <c r="D19" s="2">
        <v>0.96</v>
      </c>
      <c r="E19" s="2">
        <v>1.0129999999999999</v>
      </c>
      <c r="F19" s="2">
        <v>0.97399999999999998</v>
      </c>
      <c r="G19" s="2">
        <v>1.0009999999999999</v>
      </c>
      <c r="H19" s="2">
        <v>0.99399999999999999</v>
      </c>
      <c r="I19" s="2">
        <v>0.999</v>
      </c>
      <c r="J19" s="2">
        <v>1.008</v>
      </c>
      <c r="K19" s="2">
        <v>1.0229999999999999</v>
      </c>
      <c r="L19" s="2">
        <v>1.0169999999999999</v>
      </c>
      <c r="M19" s="2">
        <v>1.024</v>
      </c>
      <c r="N19" s="2">
        <v>1.0049999999999999</v>
      </c>
      <c r="O19" s="2">
        <v>0.98399999999999999</v>
      </c>
      <c r="P19" s="2">
        <v>0.998</v>
      </c>
      <c r="Q19" s="2">
        <v>1.0009999999999999</v>
      </c>
      <c r="R19" s="2">
        <v>1.042</v>
      </c>
      <c r="S19" s="2">
        <v>0.96499999999999997</v>
      </c>
      <c r="T19" s="2">
        <v>0.98699999999999999</v>
      </c>
      <c r="U19" s="2">
        <v>1.004</v>
      </c>
      <c r="X19" s="19">
        <f t="shared" si="1"/>
        <v>16</v>
      </c>
      <c r="Y19" s="24">
        <f t="shared" si="0"/>
        <v>0.99964999999999971</v>
      </c>
      <c r="Z19" s="2">
        <f t="shared" si="2"/>
        <v>27</v>
      </c>
      <c r="AF19" s="2">
        <v>39</v>
      </c>
      <c r="AG19" s="2">
        <v>1.022</v>
      </c>
      <c r="AH19" s="2">
        <v>1.0049999999999999</v>
      </c>
      <c r="AI19" s="2">
        <v>0.98199999999999998</v>
      </c>
      <c r="AJ19" s="2">
        <v>1.0129999999999999</v>
      </c>
      <c r="AK19" s="2">
        <v>1.04</v>
      </c>
      <c r="AL19" s="2">
        <v>1.0049999999999999</v>
      </c>
      <c r="AM19" s="2">
        <v>0.98399999999999999</v>
      </c>
      <c r="AN19" s="2">
        <v>1.016</v>
      </c>
      <c r="AO19" s="2">
        <v>0.997</v>
      </c>
      <c r="AP19" s="2">
        <v>1.0029999999999999</v>
      </c>
      <c r="AQ19" s="2">
        <v>1.014</v>
      </c>
      <c r="AR19" s="2">
        <v>0.97299999999999998</v>
      </c>
      <c r="AS19" s="2">
        <v>0.98899999999999999</v>
      </c>
      <c r="AT19" s="2">
        <v>1.0089999999999999</v>
      </c>
      <c r="AU19" s="2">
        <v>1.004</v>
      </c>
      <c r="AV19" s="2">
        <v>1.008</v>
      </c>
      <c r="AW19" s="2">
        <v>0.98799999999999999</v>
      </c>
      <c r="AX19" s="2">
        <v>1.008</v>
      </c>
      <c r="AY19" s="2">
        <v>1.0029999999999999</v>
      </c>
      <c r="AZ19" s="2">
        <v>0.97499999999999998</v>
      </c>
      <c r="BA19" s="19">
        <v>48</v>
      </c>
      <c r="BB19" s="24">
        <v>1.0019</v>
      </c>
      <c r="BC19" s="2">
        <v>15</v>
      </c>
    </row>
    <row r="20" spans="1:55" x14ac:dyDescent="0.2">
      <c r="A20" s="2">
        <v>16</v>
      </c>
      <c r="B20" s="2">
        <v>1.0009999999999999</v>
      </c>
      <c r="C20" s="2">
        <v>0.996</v>
      </c>
      <c r="D20" s="2">
        <v>1.0409999999999999</v>
      </c>
      <c r="E20" s="2">
        <v>0.98499999999999999</v>
      </c>
      <c r="F20" s="2">
        <v>1.026</v>
      </c>
      <c r="G20" s="2">
        <v>1</v>
      </c>
      <c r="H20" s="2">
        <v>1.002</v>
      </c>
      <c r="I20" s="2">
        <v>1.002</v>
      </c>
      <c r="J20" s="2">
        <v>0.99299999999999999</v>
      </c>
      <c r="K20" s="2">
        <v>0.97599999999999998</v>
      </c>
      <c r="L20" s="2">
        <v>0.98099999999999998</v>
      </c>
      <c r="M20" s="2">
        <v>0.97099999999999997</v>
      </c>
      <c r="N20" s="2">
        <v>0.995</v>
      </c>
      <c r="O20" s="2">
        <v>1.0169999999999999</v>
      </c>
      <c r="P20" s="2">
        <v>1.0009999999999999</v>
      </c>
      <c r="Q20" s="2">
        <v>0.998</v>
      </c>
      <c r="R20" s="2">
        <v>0.96599999999999997</v>
      </c>
      <c r="S20" s="2">
        <v>1.034</v>
      </c>
      <c r="T20" s="2">
        <v>1.01</v>
      </c>
      <c r="U20" s="2">
        <v>1</v>
      </c>
      <c r="X20" s="19">
        <f t="shared" si="1"/>
        <v>26</v>
      </c>
      <c r="Y20" s="24">
        <f t="shared" si="0"/>
        <v>0.99974999999999992</v>
      </c>
      <c r="Z20" s="2">
        <f t="shared" si="2"/>
        <v>26</v>
      </c>
      <c r="AF20" s="2">
        <v>36</v>
      </c>
      <c r="AG20" s="2">
        <v>1.0349999999999999</v>
      </c>
      <c r="AH20" s="2">
        <v>0.99399999999999999</v>
      </c>
      <c r="AI20" s="2">
        <v>0.97299999999999998</v>
      </c>
      <c r="AJ20" s="2">
        <v>0.98899999999999999</v>
      </c>
      <c r="AK20" s="2">
        <v>1.0589999999999999</v>
      </c>
      <c r="AL20" s="2">
        <v>1.0169999999999999</v>
      </c>
      <c r="AM20" s="2">
        <v>1.0469999999999999</v>
      </c>
      <c r="AN20" s="2">
        <v>0.96899999999999997</v>
      </c>
      <c r="AO20" s="2">
        <v>1.0089999999999999</v>
      </c>
      <c r="AP20" s="2">
        <v>0.97799999999999998</v>
      </c>
      <c r="AQ20" s="2">
        <v>0.99299999999999999</v>
      </c>
      <c r="AR20" s="2">
        <v>1.0109999999999999</v>
      </c>
      <c r="AS20" s="2">
        <v>1.016</v>
      </c>
      <c r="AT20" s="2">
        <v>0.97799999999999998</v>
      </c>
      <c r="AU20" s="2">
        <v>0.97899999999999998</v>
      </c>
      <c r="AV20" s="2">
        <v>1.0169999999999999</v>
      </c>
      <c r="AW20" s="2">
        <v>0.96399999999999997</v>
      </c>
      <c r="AX20" s="2">
        <v>1.008</v>
      </c>
      <c r="AY20" s="2">
        <v>0.99099999999999999</v>
      </c>
      <c r="AZ20" s="2">
        <v>1.0049999999999999</v>
      </c>
      <c r="BA20" s="19">
        <v>13</v>
      </c>
      <c r="BB20" s="24">
        <v>1.0015999999999998</v>
      </c>
      <c r="BC20" s="2">
        <v>16</v>
      </c>
    </row>
    <row r="21" spans="1:55" x14ac:dyDescent="0.2">
      <c r="A21" s="2">
        <v>17</v>
      </c>
      <c r="B21" s="2">
        <v>1.0089999999999999</v>
      </c>
      <c r="C21" s="2">
        <v>0.98299999999999998</v>
      </c>
      <c r="D21" s="2">
        <v>0.998</v>
      </c>
      <c r="E21" s="2">
        <v>0.98399999999999999</v>
      </c>
      <c r="F21" s="2">
        <v>0.99099999999999999</v>
      </c>
      <c r="G21" s="2">
        <v>1.02</v>
      </c>
      <c r="H21" s="2">
        <v>0.97499999999999998</v>
      </c>
      <c r="I21" s="2">
        <v>1.0329999999999999</v>
      </c>
      <c r="J21" s="2">
        <v>0.98399999999999999</v>
      </c>
      <c r="K21" s="2">
        <v>1.0189999999999999</v>
      </c>
      <c r="L21" s="2">
        <v>1</v>
      </c>
      <c r="M21" s="2">
        <v>0.98099999999999998</v>
      </c>
      <c r="N21" s="2">
        <v>1.036</v>
      </c>
      <c r="O21" s="2">
        <v>0.98699999999999999</v>
      </c>
      <c r="P21" s="2">
        <v>1.0029999999999999</v>
      </c>
      <c r="Q21" s="2">
        <v>1.056</v>
      </c>
      <c r="R21" s="2">
        <v>0.96899999999999997</v>
      </c>
      <c r="S21" s="2">
        <v>1.012</v>
      </c>
      <c r="T21" s="2">
        <v>0.995</v>
      </c>
      <c r="U21" s="2">
        <v>0.98</v>
      </c>
      <c r="X21" s="19">
        <f t="shared" si="1"/>
        <v>46</v>
      </c>
      <c r="Y21" s="24">
        <f t="shared" si="0"/>
        <v>1.00075</v>
      </c>
      <c r="Z21" s="2">
        <f>RANK(Y21,$Y$5:$Y$104)</f>
        <v>20</v>
      </c>
      <c r="AF21" s="2">
        <v>22</v>
      </c>
      <c r="AG21" s="2">
        <v>0.97</v>
      </c>
      <c r="AH21" s="2">
        <v>1.016</v>
      </c>
      <c r="AI21" s="2">
        <v>1.026</v>
      </c>
      <c r="AJ21" s="2">
        <v>0.999</v>
      </c>
      <c r="AK21" s="2">
        <v>1</v>
      </c>
      <c r="AL21" s="2">
        <v>1.018</v>
      </c>
      <c r="AM21" s="2">
        <v>0.97</v>
      </c>
      <c r="AN21" s="2">
        <v>0.99399999999999999</v>
      </c>
      <c r="AO21" s="2">
        <v>1.0329999999999999</v>
      </c>
      <c r="AP21" s="2">
        <v>1.0289999999999999</v>
      </c>
      <c r="AQ21" s="2">
        <v>1.018</v>
      </c>
      <c r="AR21" s="2">
        <v>1.0349999999999999</v>
      </c>
      <c r="AS21" s="2">
        <v>0.98099999999999998</v>
      </c>
      <c r="AT21" s="2">
        <v>0.99</v>
      </c>
      <c r="AU21" s="2">
        <v>0.96699999999999997</v>
      </c>
      <c r="AV21" s="2">
        <v>0.97299999999999998</v>
      </c>
      <c r="AW21" s="2">
        <v>0.95</v>
      </c>
      <c r="AX21" s="2">
        <v>1.06</v>
      </c>
      <c r="AY21" s="2">
        <v>0.996</v>
      </c>
      <c r="AZ21" s="2">
        <v>1.0049999999999999</v>
      </c>
      <c r="BA21" s="19">
        <v>13</v>
      </c>
      <c r="BB21" s="24">
        <v>1.0014999999999998</v>
      </c>
      <c r="BC21" s="2">
        <v>17</v>
      </c>
    </row>
    <row r="22" spans="1:55" x14ac:dyDescent="0.2">
      <c r="A22" s="2">
        <v>18</v>
      </c>
      <c r="B22" s="2">
        <v>0.98799999999999999</v>
      </c>
      <c r="C22" s="2">
        <v>1.02</v>
      </c>
      <c r="D22" s="2">
        <v>0.999</v>
      </c>
      <c r="E22" s="2">
        <v>1.0189999999999999</v>
      </c>
      <c r="F22" s="2">
        <v>1.006</v>
      </c>
      <c r="G22" s="2">
        <v>0.97699999999999998</v>
      </c>
      <c r="H22" s="2">
        <v>1.024</v>
      </c>
      <c r="I22" s="2">
        <v>0.97499999999999998</v>
      </c>
      <c r="J22" s="2">
        <v>1.018</v>
      </c>
      <c r="K22" s="2">
        <v>0.98099999999999998</v>
      </c>
      <c r="L22" s="2">
        <v>0.999</v>
      </c>
      <c r="M22" s="2">
        <v>1.0169999999999999</v>
      </c>
      <c r="N22" s="2">
        <v>0.96499999999999997</v>
      </c>
      <c r="O22" s="2">
        <v>1.01</v>
      </c>
      <c r="P22" s="2">
        <v>0.995</v>
      </c>
      <c r="Q22" s="2">
        <v>0.95299999999999996</v>
      </c>
      <c r="R22" s="2">
        <v>1.0269999999999999</v>
      </c>
      <c r="S22" s="2">
        <v>0.99099999999999999</v>
      </c>
      <c r="T22" s="2">
        <v>1.0069999999999999</v>
      </c>
      <c r="U22" s="2">
        <v>1.0169999999999999</v>
      </c>
      <c r="X22" s="19">
        <f t="shared" si="1"/>
        <v>6</v>
      </c>
      <c r="Y22" s="24">
        <f t="shared" si="0"/>
        <v>0.99939999999999996</v>
      </c>
      <c r="Z22" s="2">
        <f t="shared" si="2"/>
        <v>28</v>
      </c>
      <c r="AF22" s="2">
        <v>13</v>
      </c>
      <c r="AG22" s="2">
        <v>0.97</v>
      </c>
      <c r="AH22" s="2">
        <v>0.997</v>
      </c>
      <c r="AI22" s="2">
        <v>0.998</v>
      </c>
      <c r="AJ22" s="2">
        <v>1.0409999999999999</v>
      </c>
      <c r="AK22" s="2">
        <v>0.98399999999999999</v>
      </c>
      <c r="AL22" s="2">
        <v>1.004</v>
      </c>
      <c r="AM22" s="2">
        <v>0.96499999999999997</v>
      </c>
      <c r="AN22" s="2">
        <v>1.004</v>
      </c>
      <c r="AO22" s="2">
        <v>1.02</v>
      </c>
      <c r="AP22" s="2">
        <v>0.995</v>
      </c>
      <c r="AQ22" s="2">
        <v>1.02</v>
      </c>
      <c r="AR22" s="2">
        <v>0.97599999999999998</v>
      </c>
      <c r="AS22" s="2">
        <v>0.996</v>
      </c>
      <c r="AT22" s="2">
        <v>0.98699999999999999</v>
      </c>
      <c r="AU22" s="2">
        <v>1.03</v>
      </c>
      <c r="AV22" s="2">
        <v>1.008</v>
      </c>
      <c r="AW22" s="2">
        <v>1.004</v>
      </c>
      <c r="AX22" s="2">
        <v>0.996</v>
      </c>
      <c r="AY22" s="2">
        <v>1.026</v>
      </c>
      <c r="AZ22" s="2">
        <v>1.004</v>
      </c>
      <c r="BA22" s="19">
        <v>16</v>
      </c>
      <c r="BB22" s="24">
        <v>1.00125</v>
      </c>
      <c r="BC22" s="2">
        <v>18</v>
      </c>
    </row>
    <row r="23" spans="1:55" x14ac:dyDescent="0.2">
      <c r="A23" s="2">
        <v>19</v>
      </c>
      <c r="B23" s="2">
        <v>1.012</v>
      </c>
      <c r="C23" s="2">
        <v>1.004</v>
      </c>
      <c r="D23" s="2">
        <v>0.96599999999999997</v>
      </c>
      <c r="E23" s="2">
        <v>0.96599999999999997</v>
      </c>
      <c r="F23" s="2">
        <v>1.0129999999999999</v>
      </c>
      <c r="G23" s="2">
        <v>1</v>
      </c>
      <c r="H23" s="2">
        <v>0.995</v>
      </c>
      <c r="I23" s="2">
        <v>0.996</v>
      </c>
      <c r="J23" s="2">
        <v>1.0029999999999999</v>
      </c>
      <c r="K23" s="2">
        <v>0.97</v>
      </c>
      <c r="L23" s="2">
        <v>0.98299999999999998</v>
      </c>
      <c r="M23" s="2">
        <v>1.018</v>
      </c>
      <c r="N23" s="2">
        <v>0.995</v>
      </c>
      <c r="O23" s="2">
        <v>0.96799999999999997</v>
      </c>
      <c r="P23" s="2">
        <v>0.97299999999999998</v>
      </c>
      <c r="Q23" s="2">
        <v>1.0249999999999999</v>
      </c>
      <c r="R23" s="2">
        <v>1.004</v>
      </c>
      <c r="S23" s="2">
        <v>0.98299999999999998</v>
      </c>
      <c r="T23" s="2">
        <v>1.01</v>
      </c>
      <c r="U23" s="2">
        <v>1.0249999999999999</v>
      </c>
      <c r="X23" s="19">
        <f>RANK(U23,$U$5:$U$104)</f>
        <v>3</v>
      </c>
      <c r="Y23" s="24">
        <f t="shared" si="0"/>
        <v>0.99545000000000017</v>
      </c>
      <c r="Z23" s="2">
        <f t="shared" si="2"/>
        <v>46</v>
      </c>
      <c r="AF23" s="2">
        <v>31</v>
      </c>
      <c r="AG23" s="2">
        <v>1.002</v>
      </c>
      <c r="AH23" s="2">
        <v>1.012</v>
      </c>
      <c r="AI23" s="2">
        <v>0.98</v>
      </c>
      <c r="AJ23" s="2">
        <v>1.004</v>
      </c>
      <c r="AK23" s="2">
        <v>0.998</v>
      </c>
      <c r="AL23" s="2">
        <v>1.073</v>
      </c>
      <c r="AM23" s="2">
        <v>1.022</v>
      </c>
      <c r="AN23" s="2">
        <v>0.995</v>
      </c>
      <c r="AO23" s="2">
        <v>0.98599999999999999</v>
      </c>
      <c r="AP23" s="2">
        <v>1</v>
      </c>
      <c r="AQ23" s="2">
        <v>1.0009999999999999</v>
      </c>
      <c r="AR23" s="2">
        <v>0.999</v>
      </c>
      <c r="AS23" s="2">
        <v>0.98599999999999999</v>
      </c>
      <c r="AT23" s="2">
        <v>0.98099999999999998</v>
      </c>
      <c r="AU23" s="2">
        <v>1.0029999999999999</v>
      </c>
      <c r="AV23" s="2">
        <v>1.0029999999999999</v>
      </c>
      <c r="AW23" s="2">
        <v>0.98</v>
      </c>
      <c r="AX23" s="2">
        <v>0.99</v>
      </c>
      <c r="AY23" s="2">
        <v>0.99399999999999999</v>
      </c>
      <c r="AZ23" s="2">
        <v>1.0149999999999999</v>
      </c>
      <c r="BA23" s="19">
        <v>8</v>
      </c>
      <c r="BB23" s="24">
        <v>1.0012000000000001</v>
      </c>
      <c r="BC23" s="2">
        <v>19</v>
      </c>
    </row>
    <row r="24" spans="1:55" x14ac:dyDescent="0.2">
      <c r="A24" s="2">
        <v>20</v>
      </c>
      <c r="B24" s="2">
        <v>0.98399999999999999</v>
      </c>
      <c r="C24" s="2">
        <v>0.99399999999999999</v>
      </c>
      <c r="D24" s="2">
        <v>1.0329999999999999</v>
      </c>
      <c r="E24" s="2">
        <v>1.042</v>
      </c>
      <c r="F24" s="2">
        <v>0.98899999999999999</v>
      </c>
      <c r="G24" s="2">
        <v>1</v>
      </c>
      <c r="H24" s="2">
        <v>1.008</v>
      </c>
      <c r="I24" s="2">
        <v>1.002</v>
      </c>
      <c r="J24" s="2">
        <v>0.99199999999999999</v>
      </c>
      <c r="K24" s="2">
        <v>1.026</v>
      </c>
      <c r="L24" s="2">
        <v>1.016</v>
      </c>
      <c r="M24" s="2">
        <v>0.97899999999999998</v>
      </c>
      <c r="N24" s="2">
        <v>1.004</v>
      </c>
      <c r="O24" s="2">
        <v>1.0309999999999999</v>
      </c>
      <c r="P24" s="2">
        <v>1.0309999999999999</v>
      </c>
      <c r="Q24" s="2">
        <v>0.97099999999999997</v>
      </c>
      <c r="R24" s="2">
        <v>0.998</v>
      </c>
      <c r="S24" s="2">
        <v>1.0109999999999999</v>
      </c>
      <c r="T24" s="2">
        <v>0.98699999999999999</v>
      </c>
      <c r="U24" s="2">
        <v>0.98199999999999998</v>
      </c>
      <c r="X24" s="19">
        <f t="shared" si="1"/>
        <v>45</v>
      </c>
      <c r="Y24" s="24">
        <f t="shared" si="0"/>
        <v>1.004</v>
      </c>
      <c r="Z24" s="2">
        <f t="shared" si="2"/>
        <v>6</v>
      </c>
      <c r="AF24" s="2">
        <v>17</v>
      </c>
      <c r="AG24" s="2">
        <v>1.0089999999999999</v>
      </c>
      <c r="AH24" s="2">
        <v>0.98299999999999998</v>
      </c>
      <c r="AI24" s="2">
        <v>0.998</v>
      </c>
      <c r="AJ24" s="2">
        <v>0.98399999999999999</v>
      </c>
      <c r="AK24" s="2">
        <v>0.99099999999999999</v>
      </c>
      <c r="AL24" s="2">
        <v>1.02</v>
      </c>
      <c r="AM24" s="2">
        <v>0.97499999999999998</v>
      </c>
      <c r="AN24" s="2">
        <v>1.0329999999999999</v>
      </c>
      <c r="AO24" s="2">
        <v>0.98399999999999999</v>
      </c>
      <c r="AP24" s="2">
        <v>1.0189999999999999</v>
      </c>
      <c r="AQ24" s="2">
        <v>1</v>
      </c>
      <c r="AR24" s="2">
        <v>0.98099999999999998</v>
      </c>
      <c r="AS24" s="2">
        <v>1.036</v>
      </c>
      <c r="AT24" s="2">
        <v>0.98699999999999999</v>
      </c>
      <c r="AU24" s="2">
        <v>1.0029999999999999</v>
      </c>
      <c r="AV24" s="2">
        <v>1.056</v>
      </c>
      <c r="AW24" s="2">
        <v>0.96899999999999997</v>
      </c>
      <c r="AX24" s="2">
        <v>1.012</v>
      </c>
      <c r="AY24" s="2">
        <v>0.995</v>
      </c>
      <c r="AZ24" s="2">
        <v>0.98</v>
      </c>
      <c r="BA24" s="19">
        <v>46</v>
      </c>
      <c r="BB24" s="24">
        <v>1.00075</v>
      </c>
      <c r="BC24" s="2">
        <v>20</v>
      </c>
    </row>
    <row r="25" spans="1:55" x14ac:dyDescent="0.2">
      <c r="A25" s="2">
        <v>21</v>
      </c>
      <c r="B25" s="2">
        <v>1.0309999999999999</v>
      </c>
      <c r="C25" s="2">
        <v>0.98799999999999999</v>
      </c>
      <c r="D25" s="2">
        <v>0.97599999999999998</v>
      </c>
      <c r="E25" s="2">
        <v>1.0009999999999999</v>
      </c>
      <c r="F25" s="2">
        <v>1.0029999999999999</v>
      </c>
      <c r="G25" s="2">
        <v>0.98199999999999998</v>
      </c>
      <c r="H25" s="2">
        <v>1.0309999999999999</v>
      </c>
      <c r="I25" s="2">
        <v>1.0029999999999999</v>
      </c>
      <c r="J25" s="2">
        <v>0.97399999999999998</v>
      </c>
      <c r="K25" s="2">
        <v>0.96399999999999997</v>
      </c>
      <c r="L25" s="2">
        <v>0.98299999999999998</v>
      </c>
      <c r="M25" s="2">
        <v>0.97399999999999998</v>
      </c>
      <c r="N25" s="2">
        <v>1.0189999999999999</v>
      </c>
      <c r="O25" s="2">
        <v>1.0109999999999999</v>
      </c>
      <c r="P25" s="2">
        <v>1.03</v>
      </c>
      <c r="Q25" s="2">
        <v>1.024</v>
      </c>
      <c r="R25" s="2">
        <v>1.0549999999999999</v>
      </c>
      <c r="S25" s="2">
        <v>0.94199999999999995</v>
      </c>
      <c r="T25" s="2">
        <v>1.0069999999999999</v>
      </c>
      <c r="U25" s="2">
        <v>0.998</v>
      </c>
      <c r="X25" s="19">
        <f t="shared" si="1"/>
        <v>28</v>
      </c>
      <c r="Y25" s="24">
        <f t="shared" si="0"/>
        <v>0.99980000000000013</v>
      </c>
      <c r="Z25" s="2">
        <f t="shared" si="2"/>
        <v>25</v>
      </c>
      <c r="AF25" s="2">
        <v>1</v>
      </c>
      <c r="AG25" s="2">
        <v>0.99199999999999999</v>
      </c>
      <c r="AH25" s="2">
        <v>1.0069999999999999</v>
      </c>
      <c r="AI25" s="2">
        <v>1</v>
      </c>
      <c r="AJ25" s="2">
        <v>0.995</v>
      </c>
      <c r="AK25" s="2">
        <v>0.996</v>
      </c>
      <c r="AL25" s="2">
        <v>0.997</v>
      </c>
      <c r="AM25" s="2">
        <v>1.0329999999999999</v>
      </c>
      <c r="AN25" s="2">
        <v>0.98899999999999999</v>
      </c>
      <c r="AO25" s="2">
        <v>0.999</v>
      </c>
      <c r="AP25" s="2">
        <v>1.028</v>
      </c>
      <c r="AQ25" s="2">
        <v>0.996</v>
      </c>
      <c r="AR25" s="2">
        <v>0.99</v>
      </c>
      <c r="AS25" s="2">
        <v>1.0129999999999999</v>
      </c>
      <c r="AT25" s="2">
        <v>1.008</v>
      </c>
      <c r="AU25" s="2">
        <v>1.0229999999999999</v>
      </c>
      <c r="AV25" s="2">
        <v>1.042</v>
      </c>
      <c r="AW25" s="2">
        <v>0.999</v>
      </c>
      <c r="AX25" s="2">
        <v>0.98899999999999999</v>
      </c>
      <c r="AY25" s="2">
        <v>0.93899999999999995</v>
      </c>
      <c r="AZ25" s="2">
        <v>0.97899999999999998</v>
      </c>
      <c r="BA25" s="19">
        <v>47</v>
      </c>
      <c r="BB25" s="24">
        <v>1.0007000000000001</v>
      </c>
      <c r="BC25" s="2">
        <v>21</v>
      </c>
    </row>
    <row r="26" spans="1:55" x14ac:dyDescent="0.2">
      <c r="A26" s="2">
        <v>22</v>
      </c>
      <c r="B26" s="2">
        <v>0.97</v>
      </c>
      <c r="C26" s="2">
        <v>1.016</v>
      </c>
      <c r="D26" s="2">
        <v>1.026</v>
      </c>
      <c r="E26" s="2">
        <v>0.999</v>
      </c>
      <c r="F26" s="2">
        <v>1</v>
      </c>
      <c r="G26" s="2">
        <v>1.018</v>
      </c>
      <c r="H26" s="2">
        <v>0.97</v>
      </c>
      <c r="I26" s="2">
        <v>0.99399999999999999</v>
      </c>
      <c r="J26" s="2">
        <v>1.0329999999999999</v>
      </c>
      <c r="K26" s="2">
        <v>1.0289999999999999</v>
      </c>
      <c r="L26" s="2">
        <v>1.018</v>
      </c>
      <c r="M26" s="2">
        <v>1.0349999999999999</v>
      </c>
      <c r="N26" s="2">
        <v>0.98099999999999998</v>
      </c>
      <c r="O26" s="2">
        <v>0.99</v>
      </c>
      <c r="P26" s="2">
        <v>0.96699999999999997</v>
      </c>
      <c r="Q26" s="2">
        <v>0.97299999999999998</v>
      </c>
      <c r="R26" s="2">
        <v>0.95</v>
      </c>
      <c r="S26" s="2">
        <v>1.06</v>
      </c>
      <c r="T26" s="2">
        <v>0.996</v>
      </c>
      <c r="U26" s="2">
        <v>1.0049999999999999</v>
      </c>
      <c r="X26" s="19">
        <f t="shared" si="1"/>
        <v>13</v>
      </c>
      <c r="Y26" s="24">
        <f t="shared" si="0"/>
        <v>1.0014999999999998</v>
      </c>
      <c r="Z26" s="2">
        <f t="shared" si="2"/>
        <v>17</v>
      </c>
      <c r="AF26" s="2">
        <v>27</v>
      </c>
      <c r="AG26" s="2">
        <v>0.998</v>
      </c>
      <c r="AH26" s="2">
        <v>1.0249999999999999</v>
      </c>
      <c r="AI26" s="2">
        <v>0.98599999999999999</v>
      </c>
      <c r="AJ26" s="2">
        <v>0.99199999999999999</v>
      </c>
      <c r="AK26" s="2">
        <v>1.0189999999999999</v>
      </c>
      <c r="AL26" s="2">
        <v>0.995</v>
      </c>
      <c r="AM26" s="2">
        <v>1.0189999999999999</v>
      </c>
      <c r="AN26" s="2">
        <v>0.97599999999999998</v>
      </c>
      <c r="AO26" s="2">
        <v>1.0149999999999999</v>
      </c>
      <c r="AP26" s="2">
        <v>0.997</v>
      </c>
      <c r="AQ26" s="2">
        <v>0.97</v>
      </c>
      <c r="AR26" s="2">
        <v>1.0049999999999999</v>
      </c>
      <c r="AS26" s="2">
        <v>0.97799999999999998</v>
      </c>
      <c r="AT26" s="2">
        <v>1.0309999999999999</v>
      </c>
      <c r="AU26" s="2">
        <v>1.0209999999999999</v>
      </c>
      <c r="AV26" s="2">
        <v>1.0089999999999999</v>
      </c>
      <c r="AW26" s="2">
        <v>0.97499999999999998</v>
      </c>
      <c r="AX26" s="2">
        <v>0.98099999999999998</v>
      </c>
      <c r="AY26" s="2">
        <v>1.0189999999999999</v>
      </c>
      <c r="AZ26" s="2">
        <v>0.997</v>
      </c>
      <c r="BA26" s="19">
        <v>30</v>
      </c>
      <c r="BB26" s="24">
        <v>1.0004000000000002</v>
      </c>
      <c r="BC26" s="2">
        <v>22</v>
      </c>
    </row>
    <row r="27" spans="1:55" x14ac:dyDescent="0.2">
      <c r="A27" s="2">
        <v>23</v>
      </c>
      <c r="B27" s="2">
        <v>1.0129999999999999</v>
      </c>
      <c r="C27" s="2">
        <v>0.98499999999999999</v>
      </c>
      <c r="D27" s="2">
        <v>1.0489999999999999</v>
      </c>
      <c r="E27" s="2">
        <v>0.97299999999999998</v>
      </c>
      <c r="F27" s="2">
        <v>0.98599999999999999</v>
      </c>
      <c r="G27" s="2">
        <v>1.02</v>
      </c>
      <c r="H27" s="2">
        <v>1.004</v>
      </c>
      <c r="I27" s="2">
        <v>1.0289999999999999</v>
      </c>
      <c r="J27" s="2">
        <v>0.97199999999999998</v>
      </c>
      <c r="K27" s="2">
        <v>1.0149999999999999</v>
      </c>
      <c r="L27" s="2">
        <v>0.95399999999999996</v>
      </c>
      <c r="M27" s="2">
        <v>0.98</v>
      </c>
      <c r="N27" s="2">
        <v>1.0089999999999999</v>
      </c>
      <c r="O27" s="2">
        <v>1.0289999999999999</v>
      </c>
      <c r="P27" s="2">
        <v>0.98399999999999999</v>
      </c>
      <c r="Q27" s="2">
        <v>0.99399999999999999</v>
      </c>
      <c r="R27" s="2">
        <v>0.96299999999999997</v>
      </c>
      <c r="S27" s="2">
        <v>0.98099999999999998</v>
      </c>
      <c r="T27" s="2">
        <v>0.997</v>
      </c>
      <c r="U27" s="2">
        <v>1.0029999999999999</v>
      </c>
      <c r="X27" s="19">
        <f t="shared" si="1"/>
        <v>18</v>
      </c>
      <c r="Y27" s="24">
        <f t="shared" si="0"/>
        <v>0.99700000000000011</v>
      </c>
      <c r="Z27" s="2">
        <f t="shared" si="2"/>
        <v>41</v>
      </c>
      <c r="AF27" s="2">
        <v>44</v>
      </c>
      <c r="AG27" s="2">
        <v>0.98699999999999999</v>
      </c>
      <c r="AH27" s="2">
        <v>1.0369999999999999</v>
      </c>
      <c r="AI27" s="2">
        <v>1.0029999999999999</v>
      </c>
      <c r="AJ27" s="2">
        <v>1.004</v>
      </c>
      <c r="AK27" s="2">
        <v>0.99399999999999999</v>
      </c>
      <c r="AL27" s="2">
        <v>0.995</v>
      </c>
      <c r="AM27" s="2">
        <v>1.01</v>
      </c>
      <c r="AN27" s="2">
        <v>0.98599999999999999</v>
      </c>
      <c r="AO27" s="2">
        <v>1.014</v>
      </c>
      <c r="AP27" s="2">
        <v>0.97799999999999998</v>
      </c>
      <c r="AQ27" s="2">
        <v>0.999</v>
      </c>
      <c r="AR27" s="2">
        <v>0.97899999999999998</v>
      </c>
      <c r="AS27" s="2">
        <v>1.036</v>
      </c>
      <c r="AT27" s="2">
        <v>0.97699999999999998</v>
      </c>
      <c r="AU27" s="2">
        <v>0.997</v>
      </c>
      <c r="AV27" s="2">
        <v>0.995</v>
      </c>
      <c r="AW27" s="2">
        <v>1.0109999999999999</v>
      </c>
      <c r="AX27" s="2">
        <v>1.004</v>
      </c>
      <c r="AY27" s="2">
        <v>1.006</v>
      </c>
      <c r="AZ27" s="2">
        <v>0.996</v>
      </c>
      <c r="BA27" s="19">
        <v>31</v>
      </c>
      <c r="BB27" s="24">
        <v>1.0004</v>
      </c>
      <c r="BC27" s="2">
        <v>23</v>
      </c>
    </row>
    <row r="28" spans="1:55" x14ac:dyDescent="0.2">
      <c r="A28" s="2">
        <v>24</v>
      </c>
      <c r="B28" s="2">
        <v>0.98799999999999999</v>
      </c>
      <c r="C28" s="2">
        <v>1.0149999999999999</v>
      </c>
      <c r="D28" s="2">
        <v>0.95399999999999996</v>
      </c>
      <c r="E28" s="2">
        <v>1.024</v>
      </c>
      <c r="F28" s="2">
        <v>1.016</v>
      </c>
      <c r="G28" s="2">
        <v>0.97899999999999998</v>
      </c>
      <c r="H28" s="2">
        <v>0.998</v>
      </c>
      <c r="I28" s="2">
        <v>0.96899999999999997</v>
      </c>
      <c r="J28" s="2">
        <v>1.0229999999999999</v>
      </c>
      <c r="K28" s="2">
        <v>0.98799999999999999</v>
      </c>
      <c r="L28" s="2">
        <v>1.046</v>
      </c>
      <c r="M28" s="2">
        <v>1.0249999999999999</v>
      </c>
      <c r="N28" s="2">
        <v>0.99</v>
      </c>
      <c r="O28" s="2">
        <v>0.97099999999999997</v>
      </c>
      <c r="P28" s="2">
        <v>1.0209999999999999</v>
      </c>
      <c r="Q28" s="2">
        <v>1.0069999999999999</v>
      </c>
      <c r="R28" s="2">
        <v>1.0329999999999999</v>
      </c>
      <c r="S28" s="2">
        <v>1.0189999999999999</v>
      </c>
      <c r="T28" s="2">
        <v>1.0029999999999999</v>
      </c>
      <c r="U28" s="2">
        <v>0.99299999999999999</v>
      </c>
      <c r="X28" s="19">
        <f t="shared" si="1"/>
        <v>38</v>
      </c>
      <c r="Y28" s="24">
        <f t="shared" si="0"/>
        <v>1.0031000000000001</v>
      </c>
      <c r="Z28" s="2">
        <f t="shared" si="2"/>
        <v>9</v>
      </c>
      <c r="AF28" s="2">
        <v>45</v>
      </c>
      <c r="AG28" s="2">
        <v>1.002</v>
      </c>
      <c r="AH28" s="2">
        <v>0.99199999999999999</v>
      </c>
      <c r="AI28" s="2">
        <v>1.036</v>
      </c>
      <c r="AJ28" s="2">
        <v>0.97399999999999998</v>
      </c>
      <c r="AK28" s="2">
        <v>1.0089999999999999</v>
      </c>
      <c r="AL28" s="2">
        <v>1.002</v>
      </c>
      <c r="AM28" s="2">
        <v>0.97799999999999998</v>
      </c>
      <c r="AN28" s="2">
        <v>0.999</v>
      </c>
      <c r="AO28" s="2">
        <v>0.98599999999999999</v>
      </c>
      <c r="AP28" s="2">
        <v>1.008</v>
      </c>
      <c r="AQ28" s="2">
        <v>1.018</v>
      </c>
      <c r="AR28" s="2">
        <v>1.0329999999999999</v>
      </c>
      <c r="AS28" s="2">
        <v>0.997</v>
      </c>
      <c r="AT28" s="2">
        <v>0.99299999999999999</v>
      </c>
      <c r="AU28" s="2">
        <v>0.98</v>
      </c>
      <c r="AV28" s="2">
        <v>1.024</v>
      </c>
      <c r="AW28" s="2">
        <v>1.0149999999999999</v>
      </c>
      <c r="AX28" s="2">
        <v>0.96399999999999997</v>
      </c>
      <c r="AY28" s="2">
        <v>0.98</v>
      </c>
      <c r="AZ28" s="2">
        <v>1.0089999999999999</v>
      </c>
      <c r="BA28" s="19">
        <v>11</v>
      </c>
      <c r="BB28" s="24">
        <v>0.99995000000000012</v>
      </c>
      <c r="BC28" s="2">
        <v>24</v>
      </c>
    </row>
    <row r="29" spans="1:55" x14ac:dyDescent="0.2">
      <c r="A29" s="2">
        <v>25</v>
      </c>
      <c r="B29" s="2">
        <v>0.98599999999999999</v>
      </c>
      <c r="C29" s="2">
        <v>0.996</v>
      </c>
      <c r="D29" s="2">
        <v>1.02</v>
      </c>
      <c r="E29" s="2">
        <v>1.04</v>
      </c>
      <c r="F29" s="2">
        <v>1.044</v>
      </c>
      <c r="G29" s="2">
        <v>0.99399999999999999</v>
      </c>
      <c r="H29" s="2">
        <v>0.98</v>
      </c>
      <c r="I29" s="2">
        <v>0.98899999999999999</v>
      </c>
      <c r="J29" s="2">
        <v>1</v>
      </c>
      <c r="K29" s="2">
        <v>1.002</v>
      </c>
      <c r="L29" s="2">
        <v>1.0449999999999999</v>
      </c>
      <c r="M29" s="2">
        <v>0.97399999999999998</v>
      </c>
      <c r="N29" s="2">
        <v>0.96</v>
      </c>
      <c r="O29" s="2">
        <v>1.0129999999999999</v>
      </c>
      <c r="P29" s="2">
        <v>1.0249999999999999</v>
      </c>
      <c r="Q29" s="2">
        <v>1.01</v>
      </c>
      <c r="R29" s="2">
        <v>0.97899999999999998</v>
      </c>
      <c r="S29" s="2">
        <v>0.99199999999999999</v>
      </c>
      <c r="T29" s="2">
        <v>1.0089999999999999</v>
      </c>
      <c r="U29" s="2">
        <v>1.002</v>
      </c>
      <c r="X29" s="19">
        <f t="shared" si="1"/>
        <v>22</v>
      </c>
      <c r="Y29" s="24">
        <f t="shared" si="0"/>
        <v>1.0030000000000001</v>
      </c>
      <c r="Z29" s="2">
        <f t="shared" si="2"/>
        <v>11</v>
      </c>
      <c r="AF29" s="2">
        <v>21</v>
      </c>
      <c r="AG29" s="2">
        <v>1.0309999999999999</v>
      </c>
      <c r="AH29" s="2">
        <v>0.98799999999999999</v>
      </c>
      <c r="AI29" s="2">
        <v>0.97599999999999998</v>
      </c>
      <c r="AJ29" s="2">
        <v>1.0009999999999999</v>
      </c>
      <c r="AK29" s="2">
        <v>1.0029999999999999</v>
      </c>
      <c r="AL29" s="2">
        <v>0.98199999999999998</v>
      </c>
      <c r="AM29" s="2">
        <v>1.0309999999999999</v>
      </c>
      <c r="AN29" s="2">
        <v>1.0029999999999999</v>
      </c>
      <c r="AO29" s="2">
        <v>0.97399999999999998</v>
      </c>
      <c r="AP29" s="2">
        <v>0.96399999999999997</v>
      </c>
      <c r="AQ29" s="2">
        <v>0.98299999999999998</v>
      </c>
      <c r="AR29" s="2">
        <v>0.97399999999999998</v>
      </c>
      <c r="AS29" s="2">
        <v>1.0189999999999999</v>
      </c>
      <c r="AT29" s="2">
        <v>1.0109999999999999</v>
      </c>
      <c r="AU29" s="2">
        <v>1.03</v>
      </c>
      <c r="AV29" s="2">
        <v>1.024</v>
      </c>
      <c r="AW29" s="2">
        <v>1.0549999999999999</v>
      </c>
      <c r="AX29" s="2">
        <v>0.94199999999999995</v>
      </c>
      <c r="AY29" s="2">
        <v>1.0069999999999999</v>
      </c>
      <c r="AZ29" s="2">
        <v>0.998</v>
      </c>
      <c r="BA29" s="19">
        <v>28</v>
      </c>
      <c r="BB29" s="24">
        <v>0.99980000000000013</v>
      </c>
      <c r="BC29" s="2">
        <v>25</v>
      </c>
    </row>
    <row r="30" spans="1:55" x14ac:dyDescent="0.2">
      <c r="A30" s="2">
        <v>26</v>
      </c>
      <c r="B30" s="2">
        <v>1.0089999999999999</v>
      </c>
      <c r="C30" s="2">
        <v>1.004</v>
      </c>
      <c r="D30" s="2">
        <v>0.97899999999999998</v>
      </c>
      <c r="E30" s="2">
        <v>0.96799999999999997</v>
      </c>
      <c r="F30" s="2">
        <v>0.95699999999999996</v>
      </c>
      <c r="G30" s="2">
        <v>1.0049999999999999</v>
      </c>
      <c r="H30" s="2">
        <v>1.018</v>
      </c>
      <c r="I30" s="2">
        <v>1.0069999999999999</v>
      </c>
      <c r="J30" s="2">
        <v>1.0009999999999999</v>
      </c>
      <c r="K30" s="2">
        <v>1.0029999999999999</v>
      </c>
      <c r="L30" s="2">
        <v>0.95599999999999996</v>
      </c>
      <c r="M30" s="2">
        <v>1.02</v>
      </c>
      <c r="N30" s="2">
        <v>1.04</v>
      </c>
      <c r="O30" s="2">
        <v>0.98899999999999999</v>
      </c>
      <c r="P30" s="2">
        <v>0.98199999999999998</v>
      </c>
      <c r="Q30" s="2">
        <v>0.99299999999999999</v>
      </c>
      <c r="R30" s="2">
        <v>1.0209999999999999</v>
      </c>
      <c r="S30" s="2">
        <v>1.01</v>
      </c>
      <c r="T30" s="2">
        <v>0.99</v>
      </c>
      <c r="U30" s="2">
        <v>0.996</v>
      </c>
      <c r="X30" s="19">
        <f t="shared" si="1"/>
        <v>31</v>
      </c>
      <c r="Y30" s="24">
        <f t="shared" si="0"/>
        <v>0.99739999999999984</v>
      </c>
      <c r="Z30" s="2">
        <f t="shared" si="2"/>
        <v>38</v>
      </c>
      <c r="AF30" s="2">
        <v>16</v>
      </c>
      <c r="AG30" s="2">
        <v>1.0009999999999999</v>
      </c>
      <c r="AH30" s="2">
        <v>0.996</v>
      </c>
      <c r="AI30" s="2">
        <v>1.0409999999999999</v>
      </c>
      <c r="AJ30" s="2">
        <v>0.98499999999999999</v>
      </c>
      <c r="AK30" s="2">
        <v>1.026</v>
      </c>
      <c r="AL30" s="2">
        <v>1</v>
      </c>
      <c r="AM30" s="2">
        <v>1.002</v>
      </c>
      <c r="AN30" s="2">
        <v>1.002</v>
      </c>
      <c r="AO30" s="2">
        <v>0.99299999999999999</v>
      </c>
      <c r="AP30" s="2">
        <v>0.97599999999999998</v>
      </c>
      <c r="AQ30" s="2">
        <v>0.98099999999999998</v>
      </c>
      <c r="AR30" s="2">
        <v>0.97099999999999997</v>
      </c>
      <c r="AS30" s="2">
        <v>0.995</v>
      </c>
      <c r="AT30" s="2">
        <v>1.0169999999999999</v>
      </c>
      <c r="AU30" s="2">
        <v>1.0009999999999999</v>
      </c>
      <c r="AV30" s="2">
        <v>0.998</v>
      </c>
      <c r="AW30" s="2">
        <v>0.96599999999999997</v>
      </c>
      <c r="AX30" s="2">
        <v>1.034</v>
      </c>
      <c r="AY30" s="2">
        <v>1.01</v>
      </c>
      <c r="AZ30" s="2">
        <v>1</v>
      </c>
      <c r="BA30" s="19">
        <v>26</v>
      </c>
      <c r="BB30" s="24">
        <v>0.99974999999999992</v>
      </c>
      <c r="BC30" s="2">
        <v>26</v>
      </c>
    </row>
    <row r="31" spans="1:55" x14ac:dyDescent="0.2">
      <c r="A31" s="2">
        <v>27</v>
      </c>
      <c r="B31" s="2">
        <v>0.998</v>
      </c>
      <c r="C31" s="2">
        <v>1.0249999999999999</v>
      </c>
      <c r="D31" s="2">
        <v>0.98599999999999999</v>
      </c>
      <c r="E31" s="2">
        <v>0.99199999999999999</v>
      </c>
      <c r="F31" s="2">
        <v>1.0189999999999999</v>
      </c>
      <c r="G31" s="2">
        <v>0.995</v>
      </c>
      <c r="H31" s="2">
        <v>1.0189999999999999</v>
      </c>
      <c r="I31" s="2">
        <v>0.97599999999999998</v>
      </c>
      <c r="J31" s="2">
        <v>1.0149999999999999</v>
      </c>
      <c r="K31" s="2">
        <v>0.997</v>
      </c>
      <c r="L31" s="2">
        <v>0.97</v>
      </c>
      <c r="M31" s="2">
        <v>1.0049999999999999</v>
      </c>
      <c r="N31" s="2">
        <v>0.97799999999999998</v>
      </c>
      <c r="O31" s="2">
        <v>1.0309999999999999</v>
      </c>
      <c r="P31" s="2">
        <v>1.0209999999999999</v>
      </c>
      <c r="Q31" s="2">
        <v>1.0089999999999999</v>
      </c>
      <c r="R31" s="2">
        <v>0.97499999999999998</v>
      </c>
      <c r="S31" s="2">
        <v>0.98099999999999998</v>
      </c>
      <c r="T31" s="2">
        <v>1.0189999999999999</v>
      </c>
      <c r="U31" s="2">
        <v>0.997</v>
      </c>
      <c r="X31" s="19">
        <f t="shared" si="1"/>
        <v>30</v>
      </c>
      <c r="Y31" s="24">
        <f t="shared" si="0"/>
        <v>1.0004000000000002</v>
      </c>
      <c r="Z31" s="2">
        <f t="shared" si="2"/>
        <v>22</v>
      </c>
      <c r="AF31" s="2">
        <v>15</v>
      </c>
      <c r="AG31" s="2">
        <v>0.995</v>
      </c>
      <c r="AH31" s="2">
        <v>0.999</v>
      </c>
      <c r="AI31" s="2">
        <v>0.96</v>
      </c>
      <c r="AJ31" s="2">
        <v>1.0129999999999999</v>
      </c>
      <c r="AK31" s="2">
        <v>0.97399999999999998</v>
      </c>
      <c r="AL31" s="2">
        <v>1.0009999999999999</v>
      </c>
      <c r="AM31" s="2">
        <v>0.99399999999999999</v>
      </c>
      <c r="AN31" s="2">
        <v>0.999</v>
      </c>
      <c r="AO31" s="2">
        <v>1.008</v>
      </c>
      <c r="AP31" s="2">
        <v>1.0229999999999999</v>
      </c>
      <c r="AQ31" s="2">
        <v>1.0169999999999999</v>
      </c>
      <c r="AR31" s="2">
        <v>1.024</v>
      </c>
      <c r="AS31" s="2">
        <v>1.0049999999999999</v>
      </c>
      <c r="AT31" s="2">
        <v>0.98399999999999999</v>
      </c>
      <c r="AU31" s="2">
        <v>0.998</v>
      </c>
      <c r="AV31" s="2">
        <v>1.0009999999999999</v>
      </c>
      <c r="AW31" s="2">
        <v>1.042</v>
      </c>
      <c r="AX31" s="2">
        <v>0.96499999999999997</v>
      </c>
      <c r="AY31" s="2">
        <v>0.98699999999999999</v>
      </c>
      <c r="AZ31" s="2">
        <v>1.004</v>
      </c>
      <c r="BA31" s="19">
        <v>16</v>
      </c>
      <c r="BB31" s="24">
        <v>0.99964999999999971</v>
      </c>
      <c r="BC31" s="2">
        <v>27</v>
      </c>
    </row>
    <row r="32" spans="1:55" x14ac:dyDescent="0.2">
      <c r="A32" s="2">
        <v>28</v>
      </c>
      <c r="B32" s="2">
        <v>0.999</v>
      </c>
      <c r="C32" s="2">
        <v>0.97599999999999998</v>
      </c>
      <c r="D32" s="2">
        <v>1.0169999999999999</v>
      </c>
      <c r="E32" s="2">
        <v>1.0029999999999999</v>
      </c>
      <c r="F32" s="2">
        <v>0.98099999999999998</v>
      </c>
      <c r="G32" s="2">
        <v>1.0029999999999999</v>
      </c>
      <c r="H32" s="2">
        <v>0.98099999999999998</v>
      </c>
      <c r="I32" s="2">
        <v>1.0209999999999999</v>
      </c>
      <c r="J32" s="2">
        <v>0.98799999999999999</v>
      </c>
      <c r="K32" s="2">
        <v>1.002</v>
      </c>
      <c r="L32" s="2">
        <v>1.03</v>
      </c>
      <c r="M32" s="2">
        <v>1.0009999999999999</v>
      </c>
      <c r="N32" s="2">
        <v>1.018</v>
      </c>
      <c r="O32" s="2">
        <v>0.96799999999999997</v>
      </c>
      <c r="P32" s="2">
        <v>0.97299999999999998</v>
      </c>
      <c r="Q32" s="2">
        <v>0.99099999999999999</v>
      </c>
      <c r="R32" s="2">
        <v>1.0289999999999999</v>
      </c>
      <c r="S32" s="2">
        <v>1.024</v>
      </c>
      <c r="T32" s="2">
        <v>0.97599999999999998</v>
      </c>
      <c r="U32" s="2">
        <v>1.0029999999999999</v>
      </c>
      <c r="X32" s="19">
        <f t="shared" si="1"/>
        <v>18</v>
      </c>
      <c r="Y32" s="24">
        <f t="shared" si="0"/>
        <v>0.99920000000000009</v>
      </c>
      <c r="Z32" s="2">
        <f t="shared" si="2"/>
        <v>30</v>
      </c>
      <c r="AF32" s="2">
        <v>18</v>
      </c>
      <c r="AG32" s="2">
        <v>0.98799999999999999</v>
      </c>
      <c r="AH32" s="2">
        <v>1.02</v>
      </c>
      <c r="AI32" s="2">
        <v>0.999</v>
      </c>
      <c r="AJ32" s="2">
        <v>1.0189999999999999</v>
      </c>
      <c r="AK32" s="2">
        <v>1.006</v>
      </c>
      <c r="AL32" s="2">
        <v>0.97699999999999998</v>
      </c>
      <c r="AM32" s="2">
        <v>1.024</v>
      </c>
      <c r="AN32" s="2">
        <v>0.97499999999999998</v>
      </c>
      <c r="AO32" s="2">
        <v>1.018</v>
      </c>
      <c r="AP32" s="2">
        <v>0.98099999999999998</v>
      </c>
      <c r="AQ32" s="2">
        <v>0.999</v>
      </c>
      <c r="AR32" s="2">
        <v>1.0169999999999999</v>
      </c>
      <c r="AS32" s="2">
        <v>0.96499999999999997</v>
      </c>
      <c r="AT32" s="2">
        <v>1.01</v>
      </c>
      <c r="AU32" s="2">
        <v>0.995</v>
      </c>
      <c r="AV32" s="2">
        <v>0.95299999999999996</v>
      </c>
      <c r="AW32" s="2">
        <v>1.0269999999999999</v>
      </c>
      <c r="AX32" s="2">
        <v>0.99099999999999999</v>
      </c>
      <c r="AY32" s="2">
        <v>1.0069999999999999</v>
      </c>
      <c r="AZ32" s="2">
        <v>1.0169999999999999</v>
      </c>
      <c r="BA32" s="19">
        <v>6</v>
      </c>
      <c r="BB32" s="24">
        <v>0.99939999999999996</v>
      </c>
      <c r="BC32" s="2">
        <v>28</v>
      </c>
    </row>
    <row r="33" spans="1:55" x14ac:dyDescent="0.2">
      <c r="A33" s="2">
        <v>29</v>
      </c>
      <c r="B33" s="2">
        <v>1.0580000000000001</v>
      </c>
      <c r="C33" s="2">
        <v>0.997</v>
      </c>
      <c r="D33" s="2">
        <v>1.0109999999999999</v>
      </c>
      <c r="E33" s="2">
        <v>1.0029999999999999</v>
      </c>
      <c r="F33" s="2">
        <v>1.0009999999999999</v>
      </c>
      <c r="G33" s="2">
        <v>0.96299999999999997</v>
      </c>
      <c r="H33" s="2">
        <v>0.99399999999999999</v>
      </c>
      <c r="I33" s="2">
        <v>0.98799999999999999</v>
      </c>
      <c r="J33" s="2">
        <v>0.95199999999999996</v>
      </c>
      <c r="K33" s="2">
        <v>1.0289999999999999</v>
      </c>
      <c r="L33" s="2">
        <v>1.022</v>
      </c>
      <c r="M33" s="2">
        <v>1.028</v>
      </c>
      <c r="N33" s="2">
        <v>0.96799999999999997</v>
      </c>
      <c r="O33" s="2">
        <v>1.014</v>
      </c>
      <c r="P33" s="2">
        <v>1.0149999999999999</v>
      </c>
      <c r="Q33" s="2">
        <v>1.0049999999999999</v>
      </c>
      <c r="R33" s="2">
        <v>0.99099999999999999</v>
      </c>
      <c r="S33" s="2">
        <v>1.012</v>
      </c>
      <c r="T33" s="2">
        <v>0.995</v>
      </c>
      <c r="U33" s="2">
        <v>1.0149999999999999</v>
      </c>
      <c r="X33" s="19">
        <f t="shared" si="1"/>
        <v>8</v>
      </c>
      <c r="Y33" s="24">
        <f t="shared" si="0"/>
        <v>1.0030500000000002</v>
      </c>
      <c r="Z33" s="2">
        <f t="shared" si="2"/>
        <v>10</v>
      </c>
      <c r="AF33" s="2">
        <v>43</v>
      </c>
      <c r="AG33" s="2">
        <v>1.016</v>
      </c>
      <c r="AH33" s="2">
        <v>0.96899999999999997</v>
      </c>
      <c r="AI33" s="2">
        <v>0.99299999999999999</v>
      </c>
      <c r="AJ33" s="2">
        <v>0.99099999999999999</v>
      </c>
      <c r="AK33" s="2">
        <v>1.0069999999999999</v>
      </c>
      <c r="AL33" s="2">
        <v>1.006</v>
      </c>
      <c r="AM33" s="2">
        <v>0.99</v>
      </c>
      <c r="AN33" s="2">
        <v>1.0109999999999999</v>
      </c>
      <c r="AO33" s="2">
        <v>0.98599999999999999</v>
      </c>
      <c r="AP33" s="2">
        <v>1.0249999999999999</v>
      </c>
      <c r="AQ33" s="2">
        <v>0.995</v>
      </c>
      <c r="AR33" s="2">
        <v>1.0189999999999999</v>
      </c>
      <c r="AS33" s="2">
        <v>0.96299999999999997</v>
      </c>
      <c r="AT33" s="2">
        <v>1.026</v>
      </c>
      <c r="AU33" s="2">
        <v>1.0009999999999999</v>
      </c>
      <c r="AV33" s="2">
        <v>1.0049999999999999</v>
      </c>
      <c r="AW33" s="2">
        <v>0.98699999999999999</v>
      </c>
      <c r="AX33" s="2">
        <v>0.998</v>
      </c>
      <c r="AY33" s="2">
        <v>0.996</v>
      </c>
      <c r="AZ33" s="2">
        <v>1.0029999999999999</v>
      </c>
      <c r="BA33" s="19">
        <v>18</v>
      </c>
      <c r="BB33" s="24">
        <v>0.99934999999999996</v>
      </c>
      <c r="BC33" s="2">
        <v>29</v>
      </c>
    </row>
    <row r="34" spans="1:55" x14ac:dyDescent="0.2">
      <c r="A34" s="2">
        <v>30</v>
      </c>
      <c r="B34" s="2">
        <v>0.95</v>
      </c>
      <c r="C34" s="2">
        <v>0.998</v>
      </c>
      <c r="D34" s="2">
        <v>0.98499999999999999</v>
      </c>
      <c r="E34" s="2">
        <v>0.99399999999999999</v>
      </c>
      <c r="F34" s="2">
        <v>0.99399999999999999</v>
      </c>
      <c r="G34" s="2">
        <v>1.034</v>
      </c>
      <c r="H34" s="2">
        <v>1.006</v>
      </c>
      <c r="I34" s="2">
        <v>1.012</v>
      </c>
      <c r="J34" s="2">
        <v>1.0640000000000001</v>
      </c>
      <c r="K34" s="2">
        <v>0.97599999999999998</v>
      </c>
      <c r="L34" s="2">
        <v>0.97799999999999998</v>
      </c>
      <c r="M34" s="2">
        <v>0.97399999999999998</v>
      </c>
      <c r="N34" s="2">
        <v>1.0269999999999999</v>
      </c>
      <c r="O34" s="2">
        <v>0.98299999999999998</v>
      </c>
      <c r="P34" s="2">
        <v>0.97899999999999998</v>
      </c>
      <c r="Q34" s="2">
        <v>0.995</v>
      </c>
      <c r="R34" s="2">
        <v>1.0069999999999999</v>
      </c>
      <c r="S34" s="2">
        <v>0.98599999999999999</v>
      </c>
      <c r="T34" s="2">
        <v>1.0069999999999999</v>
      </c>
      <c r="U34" s="2">
        <v>0.98599999999999999</v>
      </c>
      <c r="X34" s="19">
        <f t="shared" si="1"/>
        <v>43</v>
      </c>
      <c r="Y34" s="24">
        <f t="shared" si="0"/>
        <v>0.99674999999999991</v>
      </c>
      <c r="Z34" s="2">
        <f t="shared" si="2"/>
        <v>42</v>
      </c>
      <c r="AF34" s="2">
        <v>28</v>
      </c>
      <c r="AG34" s="2">
        <v>0.999</v>
      </c>
      <c r="AH34" s="2">
        <v>0.97599999999999998</v>
      </c>
      <c r="AI34" s="2">
        <v>1.0169999999999999</v>
      </c>
      <c r="AJ34" s="2">
        <v>1.0029999999999999</v>
      </c>
      <c r="AK34" s="2">
        <v>0.98099999999999998</v>
      </c>
      <c r="AL34" s="2">
        <v>1.0029999999999999</v>
      </c>
      <c r="AM34" s="2">
        <v>0.98099999999999998</v>
      </c>
      <c r="AN34" s="2">
        <v>1.0209999999999999</v>
      </c>
      <c r="AO34" s="2">
        <v>0.98799999999999999</v>
      </c>
      <c r="AP34" s="2">
        <v>1.002</v>
      </c>
      <c r="AQ34" s="2">
        <v>1.03</v>
      </c>
      <c r="AR34" s="2">
        <v>1.0009999999999999</v>
      </c>
      <c r="AS34" s="2">
        <v>1.018</v>
      </c>
      <c r="AT34" s="2">
        <v>0.96799999999999997</v>
      </c>
      <c r="AU34" s="2">
        <v>0.97299999999999998</v>
      </c>
      <c r="AV34" s="2">
        <v>0.99099999999999999</v>
      </c>
      <c r="AW34" s="2">
        <v>1.0289999999999999</v>
      </c>
      <c r="AX34" s="2">
        <v>1.024</v>
      </c>
      <c r="AY34" s="2">
        <v>0.97599999999999998</v>
      </c>
      <c r="AZ34" s="2">
        <v>1.0029999999999999</v>
      </c>
      <c r="BA34" s="19">
        <v>18</v>
      </c>
      <c r="BB34" s="24">
        <v>0.99920000000000009</v>
      </c>
      <c r="BC34" s="2">
        <v>30</v>
      </c>
    </row>
    <row r="35" spans="1:55" x14ac:dyDescent="0.2">
      <c r="A35" s="2">
        <v>31</v>
      </c>
      <c r="B35" s="2">
        <v>1.002</v>
      </c>
      <c r="C35" s="2">
        <v>1.012</v>
      </c>
      <c r="D35" s="2">
        <v>0.98</v>
      </c>
      <c r="E35" s="2">
        <v>1.004</v>
      </c>
      <c r="F35" s="2">
        <v>0.998</v>
      </c>
      <c r="G35" s="2">
        <v>1.073</v>
      </c>
      <c r="H35" s="2">
        <v>1.022</v>
      </c>
      <c r="I35" s="2">
        <v>0.995</v>
      </c>
      <c r="J35" s="2">
        <v>0.98599999999999999</v>
      </c>
      <c r="K35" s="2">
        <v>1</v>
      </c>
      <c r="L35" s="2">
        <v>1.0009999999999999</v>
      </c>
      <c r="M35" s="2">
        <v>0.999</v>
      </c>
      <c r="N35" s="2">
        <v>0.98599999999999999</v>
      </c>
      <c r="O35" s="2">
        <v>0.98099999999999998</v>
      </c>
      <c r="P35" s="2">
        <v>1.0029999999999999</v>
      </c>
      <c r="Q35" s="2">
        <v>1.0029999999999999</v>
      </c>
      <c r="R35" s="2">
        <v>0.98</v>
      </c>
      <c r="S35" s="2">
        <v>0.99</v>
      </c>
      <c r="T35" s="2">
        <v>0.99399999999999999</v>
      </c>
      <c r="U35" s="2">
        <v>1.0149999999999999</v>
      </c>
      <c r="X35" s="19">
        <f t="shared" si="1"/>
        <v>8</v>
      </c>
      <c r="Y35" s="24">
        <f t="shared" si="0"/>
        <v>1.0012000000000001</v>
      </c>
      <c r="Z35" s="2">
        <f>RANK(Y35,$Y$5:$Y$104)</f>
        <v>19</v>
      </c>
      <c r="AF35" s="2">
        <v>46</v>
      </c>
      <c r="AG35" s="2">
        <v>0.997</v>
      </c>
      <c r="AH35" s="2">
        <v>1.01</v>
      </c>
      <c r="AI35" s="2">
        <v>0.96299999999999997</v>
      </c>
      <c r="AJ35" s="2">
        <v>1.022</v>
      </c>
      <c r="AK35" s="2">
        <v>0.99</v>
      </c>
      <c r="AL35" s="2">
        <v>0.995</v>
      </c>
      <c r="AM35" s="2">
        <v>1.022</v>
      </c>
      <c r="AN35" s="2">
        <v>1.004</v>
      </c>
      <c r="AO35" s="2">
        <v>1.014</v>
      </c>
      <c r="AP35" s="2">
        <v>0.99399999999999999</v>
      </c>
      <c r="AQ35" s="2">
        <v>0.99099999999999999</v>
      </c>
      <c r="AR35" s="2">
        <v>0.96499999999999997</v>
      </c>
      <c r="AS35" s="2">
        <v>0.996</v>
      </c>
      <c r="AT35" s="2">
        <v>1.004</v>
      </c>
      <c r="AU35" s="2">
        <v>1.0149999999999999</v>
      </c>
      <c r="AV35" s="2">
        <v>0.97699999999999998</v>
      </c>
      <c r="AW35" s="2">
        <v>0.98099999999999998</v>
      </c>
      <c r="AX35" s="2">
        <v>1.032</v>
      </c>
      <c r="AY35" s="2">
        <v>1.0169999999999999</v>
      </c>
      <c r="AZ35" s="2">
        <v>0.995</v>
      </c>
      <c r="BA35" s="19">
        <v>33</v>
      </c>
      <c r="BB35" s="24">
        <v>0.99920000000000009</v>
      </c>
      <c r="BC35" s="2">
        <v>30</v>
      </c>
    </row>
    <row r="36" spans="1:55" x14ac:dyDescent="0.2">
      <c r="A36" s="2">
        <v>32</v>
      </c>
      <c r="B36" s="2">
        <v>0.99299999999999999</v>
      </c>
      <c r="C36" s="2">
        <v>0.99299999999999999</v>
      </c>
      <c r="D36" s="2">
        <v>1.02</v>
      </c>
      <c r="E36" s="2">
        <v>0.995</v>
      </c>
      <c r="F36" s="2">
        <v>1</v>
      </c>
      <c r="G36" s="2">
        <v>0.93200000000000005</v>
      </c>
      <c r="H36" s="2">
        <v>0.97599999999999998</v>
      </c>
      <c r="I36" s="2">
        <v>1.002</v>
      </c>
      <c r="J36" s="2">
        <v>1.0129999999999999</v>
      </c>
      <c r="K36" s="2">
        <v>1</v>
      </c>
      <c r="L36" s="2">
        <v>0.99299999999999999</v>
      </c>
      <c r="M36" s="2">
        <v>1.0009999999999999</v>
      </c>
      <c r="N36" s="2">
        <v>1.0169999999999999</v>
      </c>
      <c r="O36" s="2">
        <v>1.0169999999999999</v>
      </c>
      <c r="P36" s="2">
        <v>1</v>
      </c>
      <c r="Q36" s="2">
        <v>0.99399999999999999</v>
      </c>
      <c r="R36" s="2">
        <v>1.016</v>
      </c>
      <c r="S36" s="2">
        <v>1.01</v>
      </c>
      <c r="T36" s="2">
        <v>1.0029999999999999</v>
      </c>
      <c r="U36" s="2">
        <v>0.99</v>
      </c>
      <c r="X36" s="19">
        <f t="shared" si="1"/>
        <v>41</v>
      </c>
      <c r="Y36" s="24">
        <f t="shared" si="0"/>
        <v>0.99824999999999986</v>
      </c>
      <c r="Z36" s="2">
        <f t="shared" si="2"/>
        <v>35</v>
      </c>
      <c r="AF36" s="2">
        <v>14</v>
      </c>
      <c r="AG36" s="2">
        <v>1.0249999999999999</v>
      </c>
      <c r="AH36" s="2">
        <v>1</v>
      </c>
      <c r="AI36" s="2">
        <v>0.998</v>
      </c>
      <c r="AJ36" s="2">
        <v>0.96499999999999997</v>
      </c>
      <c r="AK36" s="2">
        <v>1.0149999999999999</v>
      </c>
      <c r="AL36" s="2">
        <v>1</v>
      </c>
      <c r="AM36" s="2">
        <v>1.0329999999999999</v>
      </c>
      <c r="AN36" s="2">
        <v>1</v>
      </c>
      <c r="AO36" s="2">
        <v>0.98699999999999999</v>
      </c>
      <c r="AP36" s="2">
        <v>1.0049999999999999</v>
      </c>
      <c r="AQ36" s="2">
        <v>0.97599999999999998</v>
      </c>
      <c r="AR36" s="2">
        <v>1.024</v>
      </c>
      <c r="AS36" s="2">
        <v>1</v>
      </c>
      <c r="AT36" s="2">
        <v>1.0149999999999999</v>
      </c>
      <c r="AU36" s="2">
        <v>0.97399999999999998</v>
      </c>
      <c r="AV36" s="2">
        <v>0.99199999999999999</v>
      </c>
      <c r="AW36" s="2">
        <v>0.999</v>
      </c>
      <c r="AX36" s="2">
        <v>1.0029999999999999</v>
      </c>
      <c r="AY36" s="2">
        <v>0.97499999999999998</v>
      </c>
      <c r="AZ36" s="2">
        <v>0.99199999999999999</v>
      </c>
      <c r="BA36" s="19">
        <v>39</v>
      </c>
      <c r="BB36" s="24">
        <v>0.99890000000000012</v>
      </c>
      <c r="BC36" s="2">
        <v>32</v>
      </c>
    </row>
    <row r="37" spans="1:55" x14ac:dyDescent="0.2">
      <c r="A37" s="2">
        <v>33</v>
      </c>
      <c r="B37" s="2">
        <v>1.0049999999999999</v>
      </c>
      <c r="C37" s="2">
        <v>1.0229999999999999</v>
      </c>
      <c r="D37" s="2">
        <v>0.99099999999999999</v>
      </c>
      <c r="E37" s="2">
        <v>0.999</v>
      </c>
      <c r="F37" s="2">
        <v>0.98699999999999999</v>
      </c>
      <c r="G37" s="2">
        <v>0.99</v>
      </c>
      <c r="H37" s="2">
        <v>1.0049999999999999</v>
      </c>
      <c r="I37" s="2">
        <v>1.0029999999999999</v>
      </c>
      <c r="J37" s="2">
        <v>0.998</v>
      </c>
      <c r="K37" s="2">
        <v>0.997</v>
      </c>
      <c r="L37" s="2">
        <v>1.024</v>
      </c>
      <c r="M37" s="2">
        <v>1.044</v>
      </c>
      <c r="N37" s="2">
        <v>1.01</v>
      </c>
      <c r="O37" s="2">
        <v>0.99399999999999999</v>
      </c>
      <c r="P37" s="2">
        <v>0.97399999999999998</v>
      </c>
      <c r="Q37" s="2">
        <v>1.0129999999999999</v>
      </c>
      <c r="R37" s="2">
        <v>1.012</v>
      </c>
      <c r="S37" s="2">
        <v>0.97599999999999998</v>
      </c>
      <c r="T37" s="2">
        <v>1.0209999999999999</v>
      </c>
      <c r="U37" s="2">
        <v>1.0029999999999999</v>
      </c>
      <c r="X37" s="19">
        <f t="shared" si="1"/>
        <v>18</v>
      </c>
      <c r="Y37" s="24">
        <f t="shared" si="0"/>
        <v>1.00345</v>
      </c>
      <c r="Z37" s="2">
        <f t="shared" si="2"/>
        <v>8</v>
      </c>
      <c r="AF37" s="2">
        <v>2</v>
      </c>
      <c r="AG37" s="2">
        <v>1.01</v>
      </c>
      <c r="AH37" s="2">
        <v>0.98899999999999999</v>
      </c>
      <c r="AI37" s="2">
        <v>0.997</v>
      </c>
      <c r="AJ37" s="2">
        <v>1</v>
      </c>
      <c r="AK37" s="2">
        <v>1</v>
      </c>
      <c r="AL37" s="2">
        <v>0.999</v>
      </c>
      <c r="AM37" s="2">
        <v>0.96599999999999997</v>
      </c>
      <c r="AN37" s="2">
        <v>1.012</v>
      </c>
      <c r="AO37" s="2">
        <v>0.999</v>
      </c>
      <c r="AP37" s="2">
        <v>0.96799999999999997</v>
      </c>
      <c r="AQ37" s="2">
        <v>1.0009999999999999</v>
      </c>
      <c r="AR37" s="2">
        <v>1.008</v>
      </c>
      <c r="AS37" s="2">
        <v>0.98499999999999999</v>
      </c>
      <c r="AT37" s="2">
        <v>0.98899999999999999</v>
      </c>
      <c r="AU37" s="2">
        <v>0.97899999999999998</v>
      </c>
      <c r="AV37" s="2">
        <v>0.96399999999999997</v>
      </c>
      <c r="AW37" s="2">
        <v>1.012</v>
      </c>
      <c r="AX37" s="2">
        <v>1.0089999999999999</v>
      </c>
      <c r="AY37" s="2">
        <v>1.069</v>
      </c>
      <c r="AZ37" s="2">
        <v>1.02</v>
      </c>
      <c r="BA37" s="19">
        <v>5</v>
      </c>
      <c r="BB37" s="24">
        <v>0.99879999999999991</v>
      </c>
      <c r="BC37" s="2">
        <v>33</v>
      </c>
    </row>
    <row r="38" spans="1:55" x14ac:dyDescent="0.2">
      <c r="A38" s="2">
        <v>34</v>
      </c>
      <c r="B38" s="2">
        <v>0.99399999999999999</v>
      </c>
      <c r="C38" s="2">
        <v>0.97799999999999998</v>
      </c>
      <c r="D38" s="2">
        <v>1.0109999999999999</v>
      </c>
      <c r="E38" s="2">
        <v>1.0049999999999999</v>
      </c>
      <c r="F38" s="2">
        <v>1.006</v>
      </c>
      <c r="G38" s="2">
        <v>1.01</v>
      </c>
      <c r="H38" s="2">
        <v>1.0009999999999999</v>
      </c>
      <c r="I38" s="2">
        <v>0.998</v>
      </c>
      <c r="J38" s="2">
        <v>0.999</v>
      </c>
      <c r="K38" s="2">
        <v>1.002</v>
      </c>
      <c r="L38" s="2">
        <v>0.98499999999999999</v>
      </c>
      <c r="M38" s="2">
        <v>0.95399999999999996</v>
      </c>
      <c r="N38" s="2">
        <v>0.99299999999999999</v>
      </c>
      <c r="O38" s="2">
        <v>1.0089999999999999</v>
      </c>
      <c r="P38" s="2">
        <v>1.0289999999999999</v>
      </c>
      <c r="Q38" s="2">
        <v>0.98699999999999999</v>
      </c>
      <c r="R38" s="2">
        <v>0.98399999999999999</v>
      </c>
      <c r="S38" s="2">
        <v>1.0209999999999999</v>
      </c>
      <c r="T38" s="2">
        <v>0.98399999999999999</v>
      </c>
      <c r="U38" s="2">
        <v>0.995</v>
      </c>
      <c r="X38" s="19">
        <f t="shared" si="1"/>
        <v>33</v>
      </c>
      <c r="Y38" s="24">
        <f t="shared" si="0"/>
        <v>0.99725000000000019</v>
      </c>
      <c r="Z38" s="2">
        <f t="shared" si="2"/>
        <v>39</v>
      </c>
      <c r="AF38" s="2">
        <v>35</v>
      </c>
      <c r="AG38" s="2">
        <v>0.96699999999999997</v>
      </c>
      <c r="AH38" s="2">
        <v>1.0069999999999999</v>
      </c>
      <c r="AI38" s="2">
        <v>1.024</v>
      </c>
      <c r="AJ38" s="2">
        <v>1.008</v>
      </c>
      <c r="AK38" s="2">
        <v>0.94699999999999995</v>
      </c>
      <c r="AL38" s="2">
        <v>0.98599999999999999</v>
      </c>
      <c r="AM38" s="2">
        <v>0.95499999999999996</v>
      </c>
      <c r="AN38" s="2">
        <v>1.0309999999999999</v>
      </c>
      <c r="AO38" s="2">
        <v>0.99</v>
      </c>
      <c r="AP38" s="2">
        <v>1.014</v>
      </c>
      <c r="AQ38" s="2">
        <v>1.0029999999999999</v>
      </c>
      <c r="AR38" s="2">
        <v>0.98699999999999999</v>
      </c>
      <c r="AS38" s="2">
        <v>0.98399999999999999</v>
      </c>
      <c r="AT38" s="2">
        <v>1.024</v>
      </c>
      <c r="AU38" s="2">
        <v>1.018</v>
      </c>
      <c r="AV38" s="2">
        <v>0.98299999999999998</v>
      </c>
      <c r="AW38" s="2">
        <v>1.044</v>
      </c>
      <c r="AX38" s="2">
        <v>0.99399999999999999</v>
      </c>
      <c r="AY38" s="2">
        <v>1.012</v>
      </c>
      <c r="AZ38" s="2">
        <v>0.99399999999999999</v>
      </c>
      <c r="BA38" s="19">
        <v>35</v>
      </c>
      <c r="BB38" s="24">
        <v>0.99860000000000004</v>
      </c>
      <c r="BC38" s="2">
        <v>34</v>
      </c>
    </row>
    <row r="39" spans="1:55" x14ac:dyDescent="0.2">
      <c r="A39" s="2">
        <v>35</v>
      </c>
      <c r="B39" s="2">
        <v>0.96699999999999997</v>
      </c>
      <c r="C39" s="2">
        <v>1.0069999999999999</v>
      </c>
      <c r="D39" s="2">
        <v>1.024</v>
      </c>
      <c r="E39" s="2">
        <v>1.008</v>
      </c>
      <c r="F39" s="2">
        <v>0.94699999999999995</v>
      </c>
      <c r="G39" s="2">
        <v>0.98599999999999999</v>
      </c>
      <c r="H39" s="2">
        <v>0.95499999999999996</v>
      </c>
      <c r="I39" s="2">
        <v>1.0309999999999999</v>
      </c>
      <c r="J39" s="2">
        <v>0.99</v>
      </c>
      <c r="K39" s="2">
        <v>1.014</v>
      </c>
      <c r="L39" s="2">
        <v>1.0029999999999999</v>
      </c>
      <c r="M39" s="2">
        <v>0.98699999999999999</v>
      </c>
      <c r="N39" s="2">
        <v>0.98399999999999999</v>
      </c>
      <c r="O39" s="2">
        <v>1.024</v>
      </c>
      <c r="P39" s="2">
        <v>1.018</v>
      </c>
      <c r="Q39" s="2">
        <v>0.98299999999999998</v>
      </c>
      <c r="R39" s="2">
        <v>1.044</v>
      </c>
      <c r="S39" s="2">
        <v>0.99399999999999999</v>
      </c>
      <c r="T39" s="2">
        <v>1.012</v>
      </c>
      <c r="U39" s="2">
        <v>0.99399999999999999</v>
      </c>
      <c r="X39" s="19">
        <f t="shared" si="1"/>
        <v>35</v>
      </c>
      <c r="Y39" s="24">
        <f t="shared" si="0"/>
        <v>0.99860000000000004</v>
      </c>
      <c r="Z39" s="2">
        <f t="shared" si="2"/>
        <v>34</v>
      </c>
      <c r="AF39" s="2">
        <v>32</v>
      </c>
      <c r="AG39" s="2">
        <v>0.99299999999999999</v>
      </c>
      <c r="AH39" s="2">
        <v>0.99299999999999999</v>
      </c>
      <c r="AI39" s="2">
        <v>1.02</v>
      </c>
      <c r="AJ39" s="2">
        <v>0.995</v>
      </c>
      <c r="AK39" s="2">
        <v>1</v>
      </c>
      <c r="AL39" s="2">
        <v>0.93200000000000005</v>
      </c>
      <c r="AM39" s="2">
        <v>0.97599999999999998</v>
      </c>
      <c r="AN39" s="2">
        <v>1.002</v>
      </c>
      <c r="AO39" s="2">
        <v>1.0129999999999999</v>
      </c>
      <c r="AP39" s="2">
        <v>1</v>
      </c>
      <c r="AQ39" s="2">
        <v>0.99299999999999999</v>
      </c>
      <c r="AR39" s="2">
        <v>1.0009999999999999</v>
      </c>
      <c r="AS39" s="2">
        <v>1.0169999999999999</v>
      </c>
      <c r="AT39" s="2">
        <v>1.0169999999999999</v>
      </c>
      <c r="AU39" s="2">
        <v>1</v>
      </c>
      <c r="AV39" s="2">
        <v>0.99399999999999999</v>
      </c>
      <c r="AW39" s="2">
        <v>1.016</v>
      </c>
      <c r="AX39" s="2">
        <v>1.01</v>
      </c>
      <c r="AY39" s="2">
        <v>1.0029999999999999</v>
      </c>
      <c r="AZ39" s="2">
        <v>0.99</v>
      </c>
      <c r="BA39" s="19">
        <v>41</v>
      </c>
      <c r="BB39" s="24">
        <v>0.99824999999999986</v>
      </c>
      <c r="BC39" s="2">
        <v>35</v>
      </c>
    </row>
    <row r="40" spans="1:55" x14ac:dyDescent="0.2">
      <c r="A40" s="2">
        <v>36</v>
      </c>
      <c r="B40" s="2">
        <v>1.0349999999999999</v>
      </c>
      <c r="C40" s="2">
        <v>0.99399999999999999</v>
      </c>
      <c r="D40" s="2">
        <v>0.97299999999999998</v>
      </c>
      <c r="E40" s="2">
        <v>0.98899999999999999</v>
      </c>
      <c r="F40" s="2">
        <v>1.0589999999999999</v>
      </c>
      <c r="G40" s="2">
        <v>1.0169999999999999</v>
      </c>
      <c r="H40" s="2">
        <v>1.0469999999999999</v>
      </c>
      <c r="I40" s="2">
        <v>0.96899999999999997</v>
      </c>
      <c r="J40" s="2">
        <v>1.0089999999999999</v>
      </c>
      <c r="K40" s="2">
        <v>0.97799999999999998</v>
      </c>
      <c r="L40" s="2">
        <v>0.99299999999999999</v>
      </c>
      <c r="M40" s="2">
        <v>1.0109999999999999</v>
      </c>
      <c r="N40" s="2">
        <v>1.016</v>
      </c>
      <c r="O40" s="2">
        <v>0.97799999999999998</v>
      </c>
      <c r="P40" s="2">
        <v>0.97899999999999998</v>
      </c>
      <c r="Q40" s="2">
        <v>1.0169999999999999</v>
      </c>
      <c r="R40" s="2">
        <v>0.96399999999999997</v>
      </c>
      <c r="S40" s="2">
        <v>1.008</v>
      </c>
      <c r="T40" s="2">
        <v>0.99099999999999999</v>
      </c>
      <c r="U40" s="2">
        <v>1.0049999999999999</v>
      </c>
      <c r="X40" s="19">
        <f t="shared" si="1"/>
        <v>13</v>
      </c>
      <c r="Y40" s="24">
        <f t="shared" si="0"/>
        <v>1.0015999999999998</v>
      </c>
      <c r="Z40" s="2">
        <f t="shared" si="2"/>
        <v>16</v>
      </c>
      <c r="AF40" s="2">
        <v>12</v>
      </c>
      <c r="AG40" s="2">
        <v>1.0429999999999999</v>
      </c>
      <c r="AH40" s="2">
        <v>0.99099999999999999</v>
      </c>
      <c r="AI40" s="2">
        <v>1.0329999999999999</v>
      </c>
      <c r="AJ40" s="2">
        <v>1.008</v>
      </c>
      <c r="AK40" s="2">
        <v>0.96799999999999997</v>
      </c>
      <c r="AL40" s="2">
        <v>1.006</v>
      </c>
      <c r="AM40" s="2">
        <v>0.98</v>
      </c>
      <c r="AN40" s="2">
        <v>1.006</v>
      </c>
      <c r="AO40" s="2">
        <v>1.008</v>
      </c>
      <c r="AP40" s="2">
        <v>0.96499999999999997</v>
      </c>
      <c r="AQ40" s="2">
        <v>0.96799999999999997</v>
      </c>
      <c r="AR40" s="2">
        <v>1.032</v>
      </c>
      <c r="AS40" s="2">
        <v>1.014</v>
      </c>
      <c r="AT40" s="2">
        <v>0.99099999999999999</v>
      </c>
      <c r="AU40" s="2">
        <v>0.97799999999999998</v>
      </c>
      <c r="AV40" s="2">
        <v>0.96099999999999997</v>
      </c>
      <c r="AW40" s="2">
        <v>1.006</v>
      </c>
      <c r="AX40" s="2">
        <v>0.996</v>
      </c>
      <c r="AY40" s="2">
        <v>0.96599999999999997</v>
      </c>
      <c r="AZ40" s="2">
        <v>1.0329999999999999</v>
      </c>
      <c r="BA40" s="19">
        <v>2</v>
      </c>
      <c r="BB40" s="24">
        <v>0.99764999999999993</v>
      </c>
      <c r="BC40" s="2">
        <v>36</v>
      </c>
    </row>
    <row r="41" spans="1:55" x14ac:dyDescent="0.2">
      <c r="A41" s="2">
        <v>37</v>
      </c>
      <c r="B41" s="2">
        <v>0.97499999999999998</v>
      </c>
      <c r="C41" s="2">
        <v>0.97499999999999998</v>
      </c>
      <c r="D41" s="2">
        <v>1</v>
      </c>
      <c r="E41" s="2">
        <v>1.0169999999999999</v>
      </c>
      <c r="F41" s="2">
        <v>0.995</v>
      </c>
      <c r="G41" s="2">
        <v>1.024</v>
      </c>
      <c r="H41" s="2">
        <v>1.018</v>
      </c>
      <c r="I41" s="2">
        <v>0.99399999999999999</v>
      </c>
      <c r="J41" s="2">
        <v>1.012</v>
      </c>
      <c r="K41" s="2">
        <v>1.038</v>
      </c>
      <c r="L41" s="2">
        <v>0.95399999999999996</v>
      </c>
      <c r="M41" s="2">
        <v>1.018</v>
      </c>
      <c r="N41" s="2">
        <v>1.0169999999999999</v>
      </c>
      <c r="O41" s="2">
        <v>1.0169999999999999</v>
      </c>
      <c r="P41" s="2">
        <v>0.99099999999999999</v>
      </c>
      <c r="Q41" s="2">
        <v>0.997</v>
      </c>
      <c r="R41" s="2">
        <v>0.99</v>
      </c>
      <c r="S41" s="2">
        <v>1.018</v>
      </c>
      <c r="T41" s="2">
        <v>1.0209999999999999</v>
      </c>
      <c r="U41" s="2">
        <v>1.0049999999999999</v>
      </c>
      <c r="X41" s="19">
        <f t="shared" si="1"/>
        <v>13</v>
      </c>
      <c r="Y41" s="24">
        <f t="shared" si="0"/>
        <v>1.0038</v>
      </c>
      <c r="Z41" s="2">
        <f t="shared" si="2"/>
        <v>7</v>
      </c>
      <c r="AF41" s="2">
        <v>5</v>
      </c>
      <c r="AG41" s="2">
        <v>0.98</v>
      </c>
      <c r="AH41" s="2">
        <v>1.0049999999999999</v>
      </c>
      <c r="AI41" s="2">
        <v>0.98</v>
      </c>
      <c r="AJ41" s="2">
        <v>1.0029999999999999</v>
      </c>
      <c r="AK41" s="2">
        <v>0.98099999999999998</v>
      </c>
      <c r="AL41" s="2">
        <v>0.97299999999999998</v>
      </c>
      <c r="AM41" s="2">
        <v>1</v>
      </c>
      <c r="AN41" s="2">
        <v>0.96099999999999997</v>
      </c>
      <c r="AO41" s="2">
        <v>0.98599999999999999</v>
      </c>
      <c r="AP41" s="2">
        <v>1.0189999999999999</v>
      </c>
      <c r="AQ41" s="2">
        <v>1.0089999999999999</v>
      </c>
      <c r="AR41" s="2">
        <v>1.02</v>
      </c>
      <c r="AS41" s="2">
        <v>1.012</v>
      </c>
      <c r="AT41" s="2">
        <v>0.98899999999999999</v>
      </c>
      <c r="AU41" s="2">
        <v>0.996</v>
      </c>
      <c r="AV41" s="2">
        <v>1.014</v>
      </c>
      <c r="AW41" s="2">
        <v>0.98899999999999999</v>
      </c>
      <c r="AX41" s="2">
        <v>0.99399999999999999</v>
      </c>
      <c r="AY41" s="2">
        <v>1.042</v>
      </c>
      <c r="AZ41" s="2">
        <v>0.999</v>
      </c>
      <c r="BA41" s="19">
        <v>27</v>
      </c>
      <c r="BB41" s="24">
        <v>0.99760000000000004</v>
      </c>
      <c r="BC41" s="2">
        <v>37</v>
      </c>
    </row>
    <row r="42" spans="1:55" x14ac:dyDescent="0.2">
      <c r="A42" s="2">
        <v>38</v>
      </c>
      <c r="B42" s="2">
        <v>1.022</v>
      </c>
      <c r="C42" s="2">
        <v>1.0269999999999999</v>
      </c>
      <c r="D42" s="2">
        <v>0.996</v>
      </c>
      <c r="E42" s="2">
        <v>0.98199999999999998</v>
      </c>
      <c r="F42" s="2">
        <v>1.008</v>
      </c>
      <c r="G42" s="2">
        <v>0.98099999999999998</v>
      </c>
      <c r="H42" s="2">
        <v>0.98399999999999999</v>
      </c>
      <c r="I42" s="2">
        <v>1.0009999999999999</v>
      </c>
      <c r="J42" s="2">
        <v>0.98399999999999999</v>
      </c>
      <c r="K42" s="2">
        <v>0.96499999999999997</v>
      </c>
      <c r="L42" s="2">
        <v>1.0489999999999999</v>
      </c>
      <c r="M42" s="2">
        <v>0.98399999999999999</v>
      </c>
      <c r="N42" s="2">
        <v>0.98499999999999999</v>
      </c>
      <c r="O42" s="2">
        <v>0.98899999999999999</v>
      </c>
      <c r="P42" s="2">
        <v>1.01</v>
      </c>
      <c r="Q42" s="2">
        <v>1.0009999999999999</v>
      </c>
      <c r="R42" s="2">
        <v>1.008</v>
      </c>
      <c r="S42" s="2">
        <v>0.98099999999999998</v>
      </c>
      <c r="T42" s="2">
        <v>0.97399999999999998</v>
      </c>
      <c r="U42" s="2">
        <v>0.99399999999999999</v>
      </c>
      <c r="X42" s="19">
        <f t="shared" si="1"/>
        <v>35</v>
      </c>
      <c r="Y42" s="24">
        <f t="shared" si="0"/>
        <v>0.99625000000000008</v>
      </c>
      <c r="Z42" s="2">
        <f t="shared" si="2"/>
        <v>43</v>
      </c>
      <c r="AF42" s="2">
        <v>26</v>
      </c>
      <c r="AG42" s="2">
        <v>1.0089999999999999</v>
      </c>
      <c r="AH42" s="2">
        <v>1.004</v>
      </c>
      <c r="AI42" s="2">
        <v>0.97899999999999998</v>
      </c>
      <c r="AJ42" s="2">
        <v>0.96799999999999997</v>
      </c>
      <c r="AK42" s="2">
        <v>0.95699999999999996</v>
      </c>
      <c r="AL42" s="2">
        <v>1.0049999999999999</v>
      </c>
      <c r="AM42" s="2">
        <v>1.018</v>
      </c>
      <c r="AN42" s="2">
        <v>1.0069999999999999</v>
      </c>
      <c r="AO42" s="2">
        <v>1.0009999999999999</v>
      </c>
      <c r="AP42" s="2">
        <v>1.0029999999999999</v>
      </c>
      <c r="AQ42" s="2">
        <v>0.95599999999999996</v>
      </c>
      <c r="AR42" s="2">
        <v>1.02</v>
      </c>
      <c r="AS42" s="2">
        <v>1.04</v>
      </c>
      <c r="AT42" s="2">
        <v>0.98899999999999999</v>
      </c>
      <c r="AU42" s="2">
        <v>0.98199999999999998</v>
      </c>
      <c r="AV42" s="2">
        <v>0.99299999999999999</v>
      </c>
      <c r="AW42" s="2">
        <v>1.0209999999999999</v>
      </c>
      <c r="AX42" s="2">
        <v>1.01</v>
      </c>
      <c r="AY42" s="2">
        <v>0.99</v>
      </c>
      <c r="AZ42" s="2">
        <v>0.996</v>
      </c>
      <c r="BA42" s="19">
        <v>31</v>
      </c>
      <c r="BB42" s="24">
        <v>0.99739999999999984</v>
      </c>
      <c r="BC42" s="2">
        <v>38</v>
      </c>
    </row>
    <row r="43" spans="1:55" x14ac:dyDescent="0.2">
      <c r="A43" s="2">
        <v>39</v>
      </c>
      <c r="B43" s="2">
        <v>1.022</v>
      </c>
      <c r="C43" s="2">
        <v>1.0049999999999999</v>
      </c>
      <c r="D43" s="2">
        <v>0.98199999999999998</v>
      </c>
      <c r="E43" s="2">
        <v>1.0129999999999999</v>
      </c>
      <c r="F43" s="2">
        <v>1.04</v>
      </c>
      <c r="G43" s="2">
        <v>1.0049999999999999</v>
      </c>
      <c r="H43" s="2">
        <v>0.98399999999999999</v>
      </c>
      <c r="I43" s="2">
        <v>1.016</v>
      </c>
      <c r="J43" s="2">
        <v>0.997</v>
      </c>
      <c r="K43" s="2">
        <v>1.0029999999999999</v>
      </c>
      <c r="L43" s="2">
        <v>1.014</v>
      </c>
      <c r="M43" s="2">
        <v>0.97299999999999998</v>
      </c>
      <c r="N43" s="2">
        <v>0.98899999999999999</v>
      </c>
      <c r="O43" s="2">
        <v>1.0089999999999999</v>
      </c>
      <c r="P43" s="2">
        <v>1.004</v>
      </c>
      <c r="Q43" s="2">
        <v>1.008</v>
      </c>
      <c r="R43" s="2">
        <v>0.98799999999999999</v>
      </c>
      <c r="S43" s="2">
        <v>1.008</v>
      </c>
      <c r="T43" s="2">
        <v>1.0029999999999999</v>
      </c>
      <c r="U43" s="2">
        <v>0.97499999999999998</v>
      </c>
      <c r="X43" s="19">
        <f>RANK(U43,$U$5:$U$104)</f>
        <v>48</v>
      </c>
      <c r="Y43" s="24">
        <f t="shared" si="0"/>
        <v>1.0019</v>
      </c>
      <c r="Z43" s="2">
        <f t="shared" si="2"/>
        <v>15</v>
      </c>
      <c r="AF43" s="2">
        <v>34</v>
      </c>
      <c r="AG43" s="2">
        <v>0.99399999999999999</v>
      </c>
      <c r="AH43" s="2">
        <v>0.97799999999999998</v>
      </c>
      <c r="AI43" s="2">
        <v>1.0109999999999999</v>
      </c>
      <c r="AJ43" s="2">
        <v>1.0049999999999999</v>
      </c>
      <c r="AK43" s="2">
        <v>1.006</v>
      </c>
      <c r="AL43" s="2">
        <v>1.01</v>
      </c>
      <c r="AM43" s="2">
        <v>1.0009999999999999</v>
      </c>
      <c r="AN43" s="2">
        <v>0.998</v>
      </c>
      <c r="AO43" s="2">
        <v>0.999</v>
      </c>
      <c r="AP43" s="2">
        <v>1.002</v>
      </c>
      <c r="AQ43" s="2">
        <v>0.98499999999999999</v>
      </c>
      <c r="AR43" s="2">
        <v>0.95399999999999996</v>
      </c>
      <c r="AS43" s="2">
        <v>0.99299999999999999</v>
      </c>
      <c r="AT43" s="2">
        <v>1.0089999999999999</v>
      </c>
      <c r="AU43" s="2">
        <v>1.0289999999999999</v>
      </c>
      <c r="AV43" s="2">
        <v>0.98699999999999999</v>
      </c>
      <c r="AW43" s="2">
        <v>0.98399999999999999</v>
      </c>
      <c r="AX43" s="2">
        <v>1.0209999999999999</v>
      </c>
      <c r="AY43" s="2">
        <v>0.98399999999999999</v>
      </c>
      <c r="AZ43" s="2">
        <v>0.995</v>
      </c>
      <c r="BA43" s="19">
        <v>33</v>
      </c>
      <c r="BB43" s="24">
        <v>0.99725000000000019</v>
      </c>
      <c r="BC43" s="2">
        <v>39</v>
      </c>
    </row>
    <row r="44" spans="1:55" x14ac:dyDescent="0.2">
      <c r="A44" s="2">
        <v>40</v>
      </c>
      <c r="B44" s="2">
        <v>0.98</v>
      </c>
      <c r="C44" s="2">
        <v>0.99399999999999999</v>
      </c>
      <c r="D44" s="2">
        <v>1.022</v>
      </c>
      <c r="E44" s="2">
        <v>0.98499999999999999</v>
      </c>
      <c r="F44" s="2">
        <v>0.96199999999999997</v>
      </c>
      <c r="G44" s="2">
        <v>0.98899999999999999</v>
      </c>
      <c r="H44" s="2">
        <v>1.012</v>
      </c>
      <c r="I44" s="2">
        <v>0.98499999999999999</v>
      </c>
      <c r="J44" s="2">
        <v>1.002</v>
      </c>
      <c r="K44" s="2">
        <v>0.99399999999999999</v>
      </c>
      <c r="L44" s="2">
        <v>0.99</v>
      </c>
      <c r="M44" s="2">
        <v>1.028</v>
      </c>
      <c r="N44" s="2">
        <v>1.01</v>
      </c>
      <c r="O44" s="2">
        <v>0.98599999999999999</v>
      </c>
      <c r="P44" s="2">
        <v>0.997</v>
      </c>
      <c r="Q44" s="2">
        <v>0.98899999999999999</v>
      </c>
      <c r="R44" s="2">
        <v>1.0089999999999999</v>
      </c>
      <c r="S44" s="2">
        <v>0.99099999999999999</v>
      </c>
      <c r="T44" s="2">
        <v>0.99199999999999999</v>
      </c>
      <c r="U44" s="2">
        <v>1.0249999999999999</v>
      </c>
      <c r="X44" s="19">
        <f t="shared" si="1"/>
        <v>3</v>
      </c>
      <c r="Y44" s="24">
        <f t="shared" si="0"/>
        <v>0.99709999999999999</v>
      </c>
      <c r="Z44" s="2">
        <f t="shared" si="2"/>
        <v>40</v>
      </c>
      <c r="AF44" s="2">
        <v>40</v>
      </c>
      <c r="AG44" s="2">
        <v>0.98</v>
      </c>
      <c r="AH44" s="2">
        <v>0.99399999999999999</v>
      </c>
      <c r="AI44" s="2">
        <v>1.022</v>
      </c>
      <c r="AJ44" s="2">
        <v>0.98499999999999999</v>
      </c>
      <c r="AK44" s="2">
        <v>0.96199999999999997</v>
      </c>
      <c r="AL44" s="2">
        <v>0.98899999999999999</v>
      </c>
      <c r="AM44" s="2">
        <v>1.012</v>
      </c>
      <c r="AN44" s="2">
        <v>0.98499999999999999</v>
      </c>
      <c r="AO44" s="2">
        <v>1.002</v>
      </c>
      <c r="AP44" s="2">
        <v>0.99399999999999999</v>
      </c>
      <c r="AQ44" s="2">
        <v>0.99</v>
      </c>
      <c r="AR44" s="2">
        <v>1.028</v>
      </c>
      <c r="AS44" s="2">
        <v>1.01</v>
      </c>
      <c r="AT44" s="2">
        <v>0.98599999999999999</v>
      </c>
      <c r="AU44" s="2">
        <v>0.997</v>
      </c>
      <c r="AV44" s="2">
        <v>0.98899999999999999</v>
      </c>
      <c r="AW44" s="2">
        <v>1.0089999999999999</v>
      </c>
      <c r="AX44" s="2">
        <v>0.99099999999999999</v>
      </c>
      <c r="AY44" s="2">
        <v>0.99199999999999999</v>
      </c>
      <c r="AZ44" s="2">
        <v>1.0249999999999999</v>
      </c>
      <c r="BA44" s="19">
        <v>3</v>
      </c>
      <c r="BB44" s="24">
        <v>0.99709999999999999</v>
      </c>
      <c r="BC44" s="2">
        <v>40</v>
      </c>
    </row>
    <row r="45" spans="1:55" x14ac:dyDescent="0.2">
      <c r="A45" s="2">
        <v>41</v>
      </c>
      <c r="B45" s="2">
        <v>1.004</v>
      </c>
      <c r="C45" s="2">
        <v>1.012</v>
      </c>
      <c r="D45" s="2">
        <v>1.01</v>
      </c>
      <c r="E45" s="2">
        <v>1.0489999999999999</v>
      </c>
      <c r="F45" s="2">
        <v>0.97799999999999998</v>
      </c>
      <c r="G45" s="2">
        <v>0.98699999999999999</v>
      </c>
      <c r="H45" s="2">
        <v>0.98699999999999999</v>
      </c>
      <c r="I45" s="2">
        <v>0.99299999999999999</v>
      </c>
      <c r="J45" s="2">
        <v>0.98599999999999999</v>
      </c>
      <c r="K45" s="2">
        <v>0.98699999999999999</v>
      </c>
      <c r="L45" s="2">
        <v>1.004</v>
      </c>
      <c r="M45" s="2">
        <v>1.0069999999999999</v>
      </c>
      <c r="N45" s="2">
        <v>1.0369999999999999</v>
      </c>
      <c r="O45" s="2">
        <v>1.002</v>
      </c>
      <c r="P45" s="2">
        <v>1.0269999999999999</v>
      </c>
      <c r="Q45" s="2">
        <v>1</v>
      </c>
      <c r="R45" s="2">
        <v>0.98799999999999999</v>
      </c>
      <c r="S45" s="2">
        <v>1.024</v>
      </c>
      <c r="T45" s="2">
        <v>1.0029999999999999</v>
      </c>
      <c r="U45" s="2">
        <v>0.998</v>
      </c>
      <c r="X45" s="19">
        <f t="shared" si="1"/>
        <v>28</v>
      </c>
      <c r="Y45" s="24">
        <f t="shared" si="0"/>
        <v>1.0041500000000001</v>
      </c>
      <c r="Z45" s="2">
        <f t="shared" si="2"/>
        <v>5</v>
      </c>
      <c r="AF45" s="2">
        <v>23</v>
      </c>
      <c r="AG45" s="2">
        <v>1.0129999999999999</v>
      </c>
      <c r="AH45" s="2">
        <v>0.98499999999999999</v>
      </c>
      <c r="AI45" s="2">
        <v>1.0489999999999999</v>
      </c>
      <c r="AJ45" s="2">
        <v>0.97299999999999998</v>
      </c>
      <c r="AK45" s="2">
        <v>0.98599999999999999</v>
      </c>
      <c r="AL45" s="2">
        <v>1.02</v>
      </c>
      <c r="AM45" s="2">
        <v>1.004</v>
      </c>
      <c r="AN45" s="2">
        <v>1.0289999999999999</v>
      </c>
      <c r="AO45" s="2">
        <v>0.97199999999999998</v>
      </c>
      <c r="AP45" s="2">
        <v>1.0149999999999999</v>
      </c>
      <c r="AQ45" s="2">
        <v>0.95399999999999996</v>
      </c>
      <c r="AR45" s="2">
        <v>0.98</v>
      </c>
      <c r="AS45" s="2">
        <v>1.0089999999999999</v>
      </c>
      <c r="AT45" s="2">
        <v>1.0289999999999999</v>
      </c>
      <c r="AU45" s="2">
        <v>0.98399999999999999</v>
      </c>
      <c r="AV45" s="2">
        <v>0.99399999999999999</v>
      </c>
      <c r="AW45" s="2">
        <v>0.96299999999999997</v>
      </c>
      <c r="AX45" s="2">
        <v>0.98099999999999998</v>
      </c>
      <c r="AY45" s="2">
        <v>0.997</v>
      </c>
      <c r="AZ45" s="2">
        <v>1.0029999999999999</v>
      </c>
      <c r="BA45" s="19">
        <v>18</v>
      </c>
      <c r="BB45" s="24">
        <v>0.99700000000000011</v>
      </c>
      <c r="BC45" s="2">
        <v>41</v>
      </c>
    </row>
    <row r="46" spans="1:55" x14ac:dyDescent="0.2">
      <c r="A46" s="2">
        <v>42</v>
      </c>
      <c r="B46" s="2">
        <v>0.99099999999999999</v>
      </c>
      <c r="C46" s="2">
        <v>0.98899999999999999</v>
      </c>
      <c r="D46" s="2">
        <v>0.98599999999999999</v>
      </c>
      <c r="E46" s="2">
        <v>0.95499999999999996</v>
      </c>
      <c r="F46" s="2">
        <v>1.026</v>
      </c>
      <c r="G46" s="2">
        <v>1.01</v>
      </c>
      <c r="H46" s="2">
        <v>1.01</v>
      </c>
      <c r="I46" s="2">
        <v>1.0029999999999999</v>
      </c>
      <c r="J46" s="2">
        <v>1.01</v>
      </c>
      <c r="K46" s="2">
        <v>1.01</v>
      </c>
      <c r="L46" s="2">
        <v>0.99299999999999999</v>
      </c>
      <c r="M46" s="2">
        <v>0.99299999999999999</v>
      </c>
      <c r="N46" s="2">
        <v>0.96099999999999997</v>
      </c>
      <c r="O46" s="2">
        <v>0.997</v>
      </c>
      <c r="P46" s="2">
        <v>0.97099999999999997</v>
      </c>
      <c r="Q46" s="2">
        <v>0.998</v>
      </c>
      <c r="R46" s="2">
        <v>1.0089999999999999</v>
      </c>
      <c r="S46" s="2">
        <v>0.98</v>
      </c>
      <c r="T46" s="2">
        <v>0.998</v>
      </c>
      <c r="U46" s="2">
        <v>1.002</v>
      </c>
      <c r="X46" s="19">
        <f t="shared" si="1"/>
        <v>22</v>
      </c>
      <c r="Y46" s="24">
        <f t="shared" si="0"/>
        <v>0.99459999999999993</v>
      </c>
      <c r="Z46" s="2">
        <f t="shared" si="2"/>
        <v>49</v>
      </c>
      <c r="AF46" s="2">
        <v>30</v>
      </c>
      <c r="AG46" s="2">
        <v>0.95</v>
      </c>
      <c r="AH46" s="2">
        <v>0.998</v>
      </c>
      <c r="AI46" s="2">
        <v>0.98499999999999999</v>
      </c>
      <c r="AJ46" s="2">
        <v>0.99399999999999999</v>
      </c>
      <c r="AK46" s="2">
        <v>0.99399999999999999</v>
      </c>
      <c r="AL46" s="2">
        <v>1.034</v>
      </c>
      <c r="AM46" s="2">
        <v>1.006</v>
      </c>
      <c r="AN46" s="2">
        <v>1.012</v>
      </c>
      <c r="AO46" s="2">
        <v>1.0640000000000001</v>
      </c>
      <c r="AP46" s="2">
        <v>0.97599999999999998</v>
      </c>
      <c r="AQ46" s="2">
        <v>0.97799999999999998</v>
      </c>
      <c r="AR46" s="2">
        <v>0.97399999999999998</v>
      </c>
      <c r="AS46" s="2">
        <v>1.0269999999999999</v>
      </c>
      <c r="AT46" s="2">
        <v>0.98299999999999998</v>
      </c>
      <c r="AU46" s="2">
        <v>0.97899999999999998</v>
      </c>
      <c r="AV46" s="2">
        <v>0.995</v>
      </c>
      <c r="AW46" s="2">
        <v>1.0069999999999999</v>
      </c>
      <c r="AX46" s="2">
        <v>0.98599999999999999</v>
      </c>
      <c r="AY46" s="2">
        <v>1.0069999999999999</v>
      </c>
      <c r="AZ46" s="2">
        <v>0.98599999999999999</v>
      </c>
      <c r="BA46" s="19">
        <v>43</v>
      </c>
      <c r="BB46" s="24">
        <v>0.99674999999999991</v>
      </c>
      <c r="BC46" s="2">
        <v>42</v>
      </c>
    </row>
    <row r="47" spans="1:55" x14ac:dyDescent="0.2">
      <c r="A47" s="2">
        <v>43</v>
      </c>
      <c r="B47" s="2">
        <v>1.016</v>
      </c>
      <c r="C47" s="2">
        <v>0.96899999999999997</v>
      </c>
      <c r="D47" s="2">
        <v>0.99299999999999999</v>
      </c>
      <c r="E47" s="2">
        <v>0.99099999999999999</v>
      </c>
      <c r="F47" s="2">
        <v>1.0069999999999999</v>
      </c>
      <c r="G47" s="2">
        <v>1.006</v>
      </c>
      <c r="H47" s="2">
        <v>0.99</v>
      </c>
      <c r="I47" s="2">
        <v>1.0109999999999999</v>
      </c>
      <c r="J47" s="2">
        <v>0.98599999999999999</v>
      </c>
      <c r="K47" s="2">
        <v>1.0249999999999999</v>
      </c>
      <c r="L47" s="2">
        <v>0.995</v>
      </c>
      <c r="M47" s="2">
        <v>1.0189999999999999</v>
      </c>
      <c r="N47" s="2">
        <v>0.96299999999999997</v>
      </c>
      <c r="O47" s="2">
        <v>1.026</v>
      </c>
      <c r="P47" s="2">
        <v>1.0009999999999999</v>
      </c>
      <c r="Q47" s="2">
        <v>1.0049999999999999</v>
      </c>
      <c r="R47" s="2">
        <v>0.98699999999999999</v>
      </c>
      <c r="S47" s="2">
        <v>0.998</v>
      </c>
      <c r="T47" s="2">
        <v>0.996</v>
      </c>
      <c r="U47" s="2">
        <v>1.0029999999999999</v>
      </c>
      <c r="X47" s="19">
        <f t="shared" si="1"/>
        <v>18</v>
      </c>
      <c r="Y47" s="24">
        <f t="shared" si="0"/>
        <v>0.99934999999999996</v>
      </c>
      <c r="Z47" s="2">
        <f t="shared" si="2"/>
        <v>29</v>
      </c>
      <c r="AF47" s="2">
        <v>38</v>
      </c>
      <c r="AG47" s="2">
        <v>1.022</v>
      </c>
      <c r="AH47" s="2">
        <v>1.0269999999999999</v>
      </c>
      <c r="AI47" s="2">
        <v>0.996</v>
      </c>
      <c r="AJ47" s="2">
        <v>0.98199999999999998</v>
      </c>
      <c r="AK47" s="2">
        <v>1.008</v>
      </c>
      <c r="AL47" s="2">
        <v>0.98099999999999998</v>
      </c>
      <c r="AM47" s="2">
        <v>0.98399999999999999</v>
      </c>
      <c r="AN47" s="2">
        <v>1.0009999999999999</v>
      </c>
      <c r="AO47" s="2">
        <v>0.98399999999999999</v>
      </c>
      <c r="AP47" s="2">
        <v>0.96499999999999997</v>
      </c>
      <c r="AQ47" s="2">
        <v>1.0489999999999999</v>
      </c>
      <c r="AR47" s="2">
        <v>0.98399999999999999</v>
      </c>
      <c r="AS47" s="2">
        <v>0.98499999999999999</v>
      </c>
      <c r="AT47" s="2">
        <v>0.98899999999999999</v>
      </c>
      <c r="AU47" s="2">
        <v>1.01</v>
      </c>
      <c r="AV47" s="2">
        <v>1.0009999999999999</v>
      </c>
      <c r="AW47" s="2">
        <v>1.008</v>
      </c>
      <c r="AX47" s="2">
        <v>0.98099999999999998</v>
      </c>
      <c r="AY47" s="2">
        <v>0.97399999999999998</v>
      </c>
      <c r="AZ47" s="2">
        <v>0.99399999999999999</v>
      </c>
      <c r="BA47" s="19">
        <v>35</v>
      </c>
      <c r="BB47" s="24">
        <v>0.99625000000000008</v>
      </c>
      <c r="BC47" s="2">
        <v>43</v>
      </c>
    </row>
    <row r="48" spans="1:55" x14ac:dyDescent="0.2">
      <c r="A48" s="2">
        <v>44</v>
      </c>
      <c r="B48" s="2">
        <v>0.98699999999999999</v>
      </c>
      <c r="C48" s="2">
        <v>1.0369999999999999</v>
      </c>
      <c r="D48" s="2">
        <v>1.0029999999999999</v>
      </c>
      <c r="E48" s="2">
        <v>1.004</v>
      </c>
      <c r="F48" s="2">
        <v>0.99399999999999999</v>
      </c>
      <c r="G48" s="2">
        <v>0.995</v>
      </c>
      <c r="H48" s="2">
        <v>1.01</v>
      </c>
      <c r="I48" s="2">
        <v>0.98599999999999999</v>
      </c>
      <c r="J48" s="2">
        <v>1.014</v>
      </c>
      <c r="K48" s="2">
        <v>0.97799999999999998</v>
      </c>
      <c r="L48" s="2">
        <v>0.999</v>
      </c>
      <c r="M48" s="2">
        <v>0.97899999999999998</v>
      </c>
      <c r="N48" s="2">
        <v>1.036</v>
      </c>
      <c r="O48" s="2">
        <v>0.97699999999999998</v>
      </c>
      <c r="P48" s="2">
        <v>0.997</v>
      </c>
      <c r="Q48" s="2">
        <v>0.995</v>
      </c>
      <c r="R48" s="2">
        <v>1.0109999999999999</v>
      </c>
      <c r="S48" s="2">
        <v>1.004</v>
      </c>
      <c r="T48" s="2">
        <v>1.006</v>
      </c>
      <c r="U48" s="2">
        <v>0.996</v>
      </c>
      <c r="X48" s="19">
        <f t="shared" si="1"/>
        <v>31</v>
      </c>
      <c r="Y48" s="24">
        <f t="shared" si="0"/>
        <v>1.0004</v>
      </c>
      <c r="Z48" s="2">
        <f t="shared" si="2"/>
        <v>23</v>
      </c>
      <c r="AF48" s="2">
        <v>50</v>
      </c>
      <c r="AG48" s="2">
        <v>0.99199999999999999</v>
      </c>
      <c r="AH48" s="2">
        <v>0.96899999999999997</v>
      </c>
      <c r="AI48" s="2">
        <v>0.98599999999999999</v>
      </c>
      <c r="AJ48" s="2">
        <v>0.99</v>
      </c>
      <c r="AK48" s="2">
        <v>1.02</v>
      </c>
      <c r="AL48" s="2">
        <v>1.0189999999999999</v>
      </c>
      <c r="AM48" s="2">
        <v>0.98199999999999998</v>
      </c>
      <c r="AN48" s="2">
        <v>0.99399999999999999</v>
      </c>
      <c r="AO48" s="2">
        <v>0.999</v>
      </c>
      <c r="AP48" s="2">
        <v>0.99</v>
      </c>
      <c r="AQ48" s="2">
        <v>0.995</v>
      </c>
      <c r="AR48" s="2">
        <v>0.99</v>
      </c>
      <c r="AS48" s="2">
        <v>0.99299999999999999</v>
      </c>
      <c r="AT48" s="2">
        <v>1.002</v>
      </c>
      <c r="AU48" s="2">
        <v>1.024</v>
      </c>
      <c r="AV48" s="2">
        <v>0.98699999999999999</v>
      </c>
      <c r="AW48" s="2">
        <v>1.006</v>
      </c>
      <c r="AX48" s="2">
        <v>1.0049999999999999</v>
      </c>
      <c r="AY48" s="2">
        <v>0.99</v>
      </c>
      <c r="AZ48" s="2">
        <v>0.98799999999999999</v>
      </c>
      <c r="BA48" s="19">
        <v>42</v>
      </c>
      <c r="BB48" s="24">
        <v>0.99604999999999977</v>
      </c>
      <c r="BC48" s="2">
        <v>44</v>
      </c>
    </row>
    <row r="49" spans="1:55" x14ac:dyDescent="0.2">
      <c r="A49" s="2">
        <v>45</v>
      </c>
      <c r="B49" s="2">
        <v>1.002</v>
      </c>
      <c r="C49" s="2">
        <v>0.99199999999999999</v>
      </c>
      <c r="D49" s="2">
        <v>1.036</v>
      </c>
      <c r="E49" s="2">
        <v>0.97399999999999998</v>
      </c>
      <c r="F49" s="2">
        <v>1.0089999999999999</v>
      </c>
      <c r="G49" s="2">
        <v>1.002</v>
      </c>
      <c r="H49" s="2">
        <v>0.97799999999999998</v>
      </c>
      <c r="I49" s="2">
        <v>0.999</v>
      </c>
      <c r="J49" s="2">
        <v>0.98599999999999999</v>
      </c>
      <c r="K49" s="2">
        <v>1.008</v>
      </c>
      <c r="L49" s="2">
        <v>1.018</v>
      </c>
      <c r="M49" s="2">
        <v>1.0329999999999999</v>
      </c>
      <c r="N49" s="2">
        <v>0.997</v>
      </c>
      <c r="O49" s="2">
        <v>0.99299999999999999</v>
      </c>
      <c r="P49" s="2">
        <v>0.98</v>
      </c>
      <c r="Q49" s="2">
        <v>1.024</v>
      </c>
      <c r="R49" s="2">
        <v>1.0149999999999999</v>
      </c>
      <c r="S49" s="2">
        <v>0.96399999999999997</v>
      </c>
      <c r="T49" s="2">
        <v>0.98</v>
      </c>
      <c r="U49" s="2">
        <v>1.0089999999999999</v>
      </c>
      <c r="X49" s="19">
        <f t="shared" si="1"/>
        <v>11</v>
      </c>
      <c r="Y49" s="24">
        <f t="shared" si="0"/>
        <v>0.99995000000000012</v>
      </c>
      <c r="Z49" s="2">
        <f t="shared" si="2"/>
        <v>24</v>
      </c>
      <c r="AF49" s="2">
        <v>47</v>
      </c>
      <c r="AG49" s="2">
        <v>0.97</v>
      </c>
      <c r="AH49" s="2">
        <v>0.997</v>
      </c>
      <c r="AI49" s="2">
        <v>1.0349999999999999</v>
      </c>
      <c r="AJ49" s="2">
        <v>1.022</v>
      </c>
      <c r="AK49" s="2">
        <v>0.97699999999999998</v>
      </c>
      <c r="AL49" s="2">
        <v>1</v>
      </c>
      <c r="AM49" s="2">
        <v>1.0129999999999999</v>
      </c>
      <c r="AN49" s="2">
        <v>0.97</v>
      </c>
      <c r="AO49" s="2">
        <v>1.022</v>
      </c>
      <c r="AP49" s="2">
        <v>0.95899999999999996</v>
      </c>
      <c r="AQ49" s="2">
        <v>0.97</v>
      </c>
      <c r="AR49" s="2">
        <v>0.996</v>
      </c>
      <c r="AS49" s="2">
        <v>0.998</v>
      </c>
      <c r="AT49" s="2">
        <v>0.999</v>
      </c>
      <c r="AU49" s="2">
        <v>1.0049999999999999</v>
      </c>
      <c r="AV49" s="2">
        <v>0.998</v>
      </c>
      <c r="AW49" s="2">
        <v>0.99</v>
      </c>
      <c r="AX49" s="2">
        <v>1.026</v>
      </c>
      <c r="AY49" s="2">
        <v>0.98299999999999998</v>
      </c>
      <c r="AZ49" s="2">
        <v>0.98399999999999999</v>
      </c>
      <c r="BA49" s="19">
        <v>44</v>
      </c>
      <c r="BB49" s="24">
        <v>0.99570000000000003</v>
      </c>
      <c r="BC49" s="2">
        <v>45</v>
      </c>
    </row>
    <row r="50" spans="1:55" x14ac:dyDescent="0.2">
      <c r="A50" s="2">
        <v>46</v>
      </c>
      <c r="B50" s="2">
        <v>0.997</v>
      </c>
      <c r="C50" s="2">
        <v>1.01</v>
      </c>
      <c r="D50" s="2">
        <v>0.96299999999999997</v>
      </c>
      <c r="E50" s="2">
        <v>1.022</v>
      </c>
      <c r="F50" s="2">
        <v>0.99</v>
      </c>
      <c r="G50" s="2">
        <v>0.995</v>
      </c>
      <c r="H50" s="2">
        <v>1.022</v>
      </c>
      <c r="I50" s="2">
        <v>1.004</v>
      </c>
      <c r="J50" s="2">
        <v>1.014</v>
      </c>
      <c r="K50" s="2">
        <v>0.99399999999999999</v>
      </c>
      <c r="L50" s="2">
        <v>0.99099999999999999</v>
      </c>
      <c r="M50" s="2">
        <v>0.96499999999999997</v>
      </c>
      <c r="N50" s="2">
        <v>0.996</v>
      </c>
      <c r="O50" s="2">
        <v>1.004</v>
      </c>
      <c r="P50" s="2">
        <v>1.0149999999999999</v>
      </c>
      <c r="Q50" s="2">
        <v>0.97699999999999998</v>
      </c>
      <c r="R50" s="2">
        <v>0.98099999999999998</v>
      </c>
      <c r="S50" s="2">
        <v>1.032</v>
      </c>
      <c r="T50" s="2">
        <v>1.0169999999999999</v>
      </c>
      <c r="U50" s="2">
        <v>0.995</v>
      </c>
      <c r="X50" s="19">
        <f t="shared" si="1"/>
        <v>33</v>
      </c>
      <c r="Y50" s="24">
        <f t="shared" si="0"/>
        <v>0.99920000000000009</v>
      </c>
      <c r="Z50" s="2">
        <f t="shared" si="2"/>
        <v>30</v>
      </c>
      <c r="AF50" s="2">
        <v>19</v>
      </c>
      <c r="AG50" s="2">
        <v>1.012</v>
      </c>
      <c r="AH50" s="2">
        <v>1.004</v>
      </c>
      <c r="AI50" s="2">
        <v>0.96599999999999997</v>
      </c>
      <c r="AJ50" s="2">
        <v>0.96599999999999997</v>
      </c>
      <c r="AK50" s="2">
        <v>1.0129999999999999</v>
      </c>
      <c r="AL50" s="2">
        <v>1</v>
      </c>
      <c r="AM50" s="2">
        <v>0.995</v>
      </c>
      <c r="AN50" s="2">
        <v>0.996</v>
      </c>
      <c r="AO50" s="2">
        <v>1.0029999999999999</v>
      </c>
      <c r="AP50" s="2">
        <v>0.97</v>
      </c>
      <c r="AQ50" s="2">
        <v>0.98299999999999998</v>
      </c>
      <c r="AR50" s="2">
        <v>1.018</v>
      </c>
      <c r="AS50" s="2">
        <v>0.995</v>
      </c>
      <c r="AT50" s="2">
        <v>0.96799999999999997</v>
      </c>
      <c r="AU50" s="2">
        <v>0.97299999999999998</v>
      </c>
      <c r="AV50" s="2">
        <v>1.0249999999999999</v>
      </c>
      <c r="AW50" s="2">
        <v>1.004</v>
      </c>
      <c r="AX50" s="2">
        <v>0.98299999999999998</v>
      </c>
      <c r="AY50" s="2">
        <v>1.01</v>
      </c>
      <c r="AZ50" s="2">
        <v>1.0249999999999999</v>
      </c>
      <c r="BA50" s="19">
        <v>3</v>
      </c>
      <c r="BB50" s="24">
        <v>0.99545000000000017</v>
      </c>
      <c r="BC50" s="2">
        <v>46</v>
      </c>
    </row>
    <row r="51" spans="1:55" x14ac:dyDescent="0.2">
      <c r="A51" s="2">
        <v>47</v>
      </c>
      <c r="B51" s="2">
        <v>0.97</v>
      </c>
      <c r="C51" s="2">
        <v>0.997</v>
      </c>
      <c r="D51" s="2">
        <v>1.0349999999999999</v>
      </c>
      <c r="E51" s="2">
        <v>1.022</v>
      </c>
      <c r="F51" s="2">
        <v>0.97699999999999998</v>
      </c>
      <c r="G51" s="2">
        <v>1</v>
      </c>
      <c r="H51" s="2">
        <v>1.0129999999999999</v>
      </c>
      <c r="I51" s="2">
        <v>0.97</v>
      </c>
      <c r="J51" s="2">
        <v>1.022</v>
      </c>
      <c r="K51" s="2">
        <v>0.95899999999999996</v>
      </c>
      <c r="L51" s="2">
        <v>0.97</v>
      </c>
      <c r="M51" s="2">
        <v>0.996</v>
      </c>
      <c r="N51" s="2">
        <v>0.998</v>
      </c>
      <c r="O51" s="2">
        <v>0.999</v>
      </c>
      <c r="P51" s="2">
        <v>1.0049999999999999</v>
      </c>
      <c r="Q51" s="2">
        <v>0.998</v>
      </c>
      <c r="R51" s="2">
        <v>0.99</v>
      </c>
      <c r="S51" s="2">
        <v>1.026</v>
      </c>
      <c r="T51" s="2">
        <v>0.98299999999999998</v>
      </c>
      <c r="U51" s="2">
        <v>0.98399999999999999</v>
      </c>
      <c r="X51" s="19">
        <f t="shared" si="1"/>
        <v>44</v>
      </c>
      <c r="Y51" s="24">
        <f t="shared" si="0"/>
        <v>0.99570000000000003</v>
      </c>
      <c r="Z51" s="2">
        <f t="shared" si="2"/>
        <v>45</v>
      </c>
      <c r="AF51" s="2">
        <v>7</v>
      </c>
      <c r="AG51" s="2">
        <v>1.016</v>
      </c>
      <c r="AH51" s="2">
        <v>1.0109999999999999</v>
      </c>
      <c r="AI51" s="2">
        <v>1.018</v>
      </c>
      <c r="AJ51" s="2">
        <v>0.95899999999999996</v>
      </c>
      <c r="AK51" s="2">
        <v>0.98299999999999998</v>
      </c>
      <c r="AL51" s="2">
        <v>1.0169999999999999</v>
      </c>
      <c r="AM51" s="2">
        <v>0.97</v>
      </c>
      <c r="AN51" s="2">
        <v>1.0149999999999999</v>
      </c>
      <c r="AO51" s="2">
        <v>1.0149999999999999</v>
      </c>
      <c r="AP51" s="2">
        <v>1</v>
      </c>
      <c r="AQ51" s="2">
        <v>1.0089999999999999</v>
      </c>
      <c r="AR51" s="2">
        <v>0.99199999999999999</v>
      </c>
      <c r="AS51" s="2">
        <v>1.0289999999999999</v>
      </c>
      <c r="AT51" s="2">
        <v>0.98899999999999999</v>
      </c>
      <c r="AU51" s="2">
        <v>0.97099999999999997</v>
      </c>
      <c r="AV51" s="2">
        <v>0.98499999999999999</v>
      </c>
      <c r="AW51" s="2">
        <v>1.0069999999999999</v>
      </c>
      <c r="AX51" s="2">
        <v>0.97699999999999998</v>
      </c>
      <c r="AY51" s="2">
        <v>0.95099999999999996</v>
      </c>
      <c r="AZ51" s="2">
        <v>0.99399999999999999</v>
      </c>
      <c r="BA51" s="19">
        <v>35</v>
      </c>
      <c r="BB51" s="24">
        <v>0.99540000000000006</v>
      </c>
      <c r="BC51" s="2">
        <v>47</v>
      </c>
    </row>
    <row r="52" spans="1:55" x14ac:dyDescent="0.2">
      <c r="A52" s="2">
        <v>48</v>
      </c>
      <c r="B52" s="2">
        <v>1.0309999999999999</v>
      </c>
      <c r="C52" s="2">
        <v>1.0029999999999999</v>
      </c>
      <c r="D52" s="2">
        <v>0.98399999999999999</v>
      </c>
      <c r="E52" s="2">
        <v>0.98</v>
      </c>
      <c r="F52" s="2">
        <v>1.0209999999999999</v>
      </c>
      <c r="G52" s="2">
        <v>0.996</v>
      </c>
      <c r="H52" s="2">
        <v>0.98699999999999999</v>
      </c>
      <c r="I52" s="2">
        <v>1.0269999999999999</v>
      </c>
      <c r="J52" s="2">
        <v>0.97499999999999998</v>
      </c>
      <c r="K52" s="2">
        <v>1.0469999999999999</v>
      </c>
      <c r="L52" s="2">
        <v>1.036</v>
      </c>
      <c r="M52" s="2">
        <v>1.002</v>
      </c>
      <c r="N52" s="2">
        <v>1.0089999999999999</v>
      </c>
      <c r="O52" s="2">
        <v>1</v>
      </c>
      <c r="P52" s="2">
        <v>0.995</v>
      </c>
      <c r="Q52" s="2">
        <v>0.995</v>
      </c>
      <c r="R52" s="2">
        <v>1.012</v>
      </c>
      <c r="S52" s="2">
        <v>0.97099999999999997</v>
      </c>
      <c r="T52" s="2">
        <v>1.0209999999999999</v>
      </c>
      <c r="U52" s="2">
        <v>1.016</v>
      </c>
      <c r="X52" s="19">
        <f t="shared" si="1"/>
        <v>7</v>
      </c>
      <c r="Y52" s="24">
        <f t="shared" si="0"/>
        <v>1.0054000000000003</v>
      </c>
      <c r="Z52" s="2">
        <f t="shared" si="2"/>
        <v>4</v>
      </c>
      <c r="AF52" s="2">
        <v>9</v>
      </c>
      <c r="AG52" s="2">
        <v>1.018</v>
      </c>
      <c r="AH52" s="2">
        <v>1.0029999999999999</v>
      </c>
      <c r="AI52" s="2">
        <v>1.024</v>
      </c>
      <c r="AJ52" s="2">
        <v>0.995</v>
      </c>
      <c r="AK52" s="2">
        <v>1</v>
      </c>
      <c r="AL52" s="2">
        <v>1.016</v>
      </c>
      <c r="AM52" s="2">
        <v>0.98899999999999999</v>
      </c>
      <c r="AN52" s="2">
        <v>0.995</v>
      </c>
      <c r="AO52" s="2">
        <v>0.999</v>
      </c>
      <c r="AP52" s="2">
        <v>0.96399999999999997</v>
      </c>
      <c r="AQ52" s="2">
        <v>0.997</v>
      </c>
      <c r="AR52" s="2">
        <v>0.96199999999999997</v>
      </c>
      <c r="AS52" s="2">
        <v>0.98799999999999999</v>
      </c>
      <c r="AT52" s="2">
        <v>0.98199999999999998</v>
      </c>
      <c r="AU52" s="2">
        <v>0.96899999999999997</v>
      </c>
      <c r="AV52" s="2">
        <v>1.0029999999999999</v>
      </c>
      <c r="AW52" s="2">
        <v>0.97099999999999997</v>
      </c>
      <c r="AX52" s="2">
        <v>0.997</v>
      </c>
      <c r="AY52" s="2">
        <v>0.998</v>
      </c>
      <c r="AZ52" s="2">
        <v>1.034</v>
      </c>
      <c r="BA52" s="19">
        <v>1</v>
      </c>
      <c r="BB52" s="24">
        <v>0.99519999999999986</v>
      </c>
      <c r="BC52" s="2">
        <v>48</v>
      </c>
    </row>
    <row r="53" spans="1:55" x14ac:dyDescent="0.2">
      <c r="A53" s="2">
        <v>49</v>
      </c>
      <c r="B53" s="2">
        <v>1.01</v>
      </c>
      <c r="C53" s="2">
        <v>1.0269999999999999</v>
      </c>
      <c r="D53" s="2">
        <v>1.012</v>
      </c>
      <c r="E53" s="2">
        <v>1.0069999999999999</v>
      </c>
      <c r="F53" s="2">
        <v>0.98499999999999999</v>
      </c>
      <c r="G53" s="2">
        <v>0.98399999999999999</v>
      </c>
      <c r="H53" s="2">
        <v>1.0129999999999999</v>
      </c>
      <c r="I53" s="2">
        <v>1.012</v>
      </c>
      <c r="J53" s="2">
        <v>0.998</v>
      </c>
      <c r="K53" s="2">
        <v>1.0069999999999999</v>
      </c>
      <c r="L53" s="2">
        <v>1</v>
      </c>
      <c r="M53" s="2">
        <v>1.006</v>
      </c>
      <c r="N53" s="2">
        <v>1.0069999999999999</v>
      </c>
      <c r="O53" s="2">
        <v>0.995</v>
      </c>
      <c r="P53" s="2">
        <v>0.97399999999999998</v>
      </c>
      <c r="Q53" s="2">
        <v>1.008</v>
      </c>
      <c r="R53" s="2">
        <v>0.99099999999999999</v>
      </c>
      <c r="S53" s="2">
        <v>0.998</v>
      </c>
      <c r="T53" s="2">
        <v>1.006</v>
      </c>
      <c r="U53" s="2">
        <v>1.0129999999999999</v>
      </c>
      <c r="X53" s="19">
        <f t="shared" si="1"/>
        <v>10</v>
      </c>
      <c r="Y53" s="24">
        <f t="shared" si="0"/>
        <v>1.0026499999999998</v>
      </c>
      <c r="Z53" s="2">
        <f t="shared" si="2"/>
        <v>13</v>
      </c>
      <c r="AF53" s="2">
        <v>42</v>
      </c>
      <c r="AG53" s="2">
        <v>0.99099999999999999</v>
      </c>
      <c r="AH53" s="2">
        <v>0.98899999999999999</v>
      </c>
      <c r="AI53" s="2">
        <v>0.98599999999999999</v>
      </c>
      <c r="AJ53" s="2">
        <v>0.95499999999999996</v>
      </c>
      <c r="AK53" s="2">
        <v>1.026</v>
      </c>
      <c r="AL53" s="2">
        <v>1.01</v>
      </c>
      <c r="AM53" s="2">
        <v>1.01</v>
      </c>
      <c r="AN53" s="2">
        <v>1.0029999999999999</v>
      </c>
      <c r="AO53" s="2">
        <v>1.01</v>
      </c>
      <c r="AP53" s="2">
        <v>1.01</v>
      </c>
      <c r="AQ53" s="2">
        <v>0.99299999999999999</v>
      </c>
      <c r="AR53" s="2">
        <v>0.99299999999999999</v>
      </c>
      <c r="AS53" s="2">
        <v>0.96099999999999997</v>
      </c>
      <c r="AT53" s="2">
        <v>0.997</v>
      </c>
      <c r="AU53" s="2">
        <v>0.97099999999999997</v>
      </c>
      <c r="AV53" s="2">
        <v>0.998</v>
      </c>
      <c r="AW53" s="2">
        <v>1.0089999999999999</v>
      </c>
      <c r="AX53" s="2">
        <v>0.98</v>
      </c>
      <c r="AY53" s="2">
        <v>0.998</v>
      </c>
      <c r="AZ53" s="2">
        <v>1.002</v>
      </c>
      <c r="BA53" s="19">
        <v>22</v>
      </c>
      <c r="BB53" s="24">
        <v>0.99459999999999993</v>
      </c>
      <c r="BC53" s="2">
        <v>49</v>
      </c>
    </row>
    <row r="54" spans="1:55" x14ac:dyDescent="0.2">
      <c r="A54" s="2">
        <v>50</v>
      </c>
      <c r="B54" s="2">
        <v>0.99199999999999999</v>
      </c>
      <c r="C54" s="2">
        <v>0.96899999999999997</v>
      </c>
      <c r="D54" s="2">
        <v>0.98599999999999999</v>
      </c>
      <c r="E54" s="2">
        <v>0.99</v>
      </c>
      <c r="F54" s="2">
        <v>1.02</v>
      </c>
      <c r="G54" s="2">
        <v>1.0189999999999999</v>
      </c>
      <c r="H54" s="2">
        <v>0.98199999999999998</v>
      </c>
      <c r="I54" s="2">
        <v>0.99399999999999999</v>
      </c>
      <c r="J54" s="2">
        <v>0.999</v>
      </c>
      <c r="K54" s="2">
        <v>0.99</v>
      </c>
      <c r="L54" s="2">
        <v>0.995</v>
      </c>
      <c r="M54" s="2">
        <v>0.99</v>
      </c>
      <c r="N54" s="2">
        <v>0.99299999999999999</v>
      </c>
      <c r="O54" s="2">
        <v>1.002</v>
      </c>
      <c r="P54" s="2">
        <v>1.024</v>
      </c>
      <c r="Q54" s="2">
        <v>0.98699999999999999</v>
      </c>
      <c r="R54" s="2">
        <v>1.006</v>
      </c>
      <c r="S54" s="2">
        <v>1.0049999999999999</v>
      </c>
      <c r="T54" s="2">
        <v>0.99</v>
      </c>
      <c r="U54" s="2">
        <v>0.98799999999999999</v>
      </c>
      <c r="X54" s="19">
        <f t="shared" si="1"/>
        <v>42</v>
      </c>
      <c r="Y54" s="24">
        <f t="shared" si="0"/>
        <v>0.99604999999999977</v>
      </c>
      <c r="Z54" s="2">
        <f t="shared" si="2"/>
        <v>44</v>
      </c>
      <c r="AF54" s="2">
        <v>3</v>
      </c>
      <c r="AG54" s="2">
        <v>0.98599999999999999</v>
      </c>
      <c r="AH54" s="2">
        <v>0.97899999999999998</v>
      </c>
      <c r="AI54" s="2">
        <v>1.004</v>
      </c>
      <c r="AJ54" s="2">
        <v>1.0029999999999999</v>
      </c>
      <c r="AK54" s="2">
        <v>1.0249999999999999</v>
      </c>
      <c r="AL54" s="2">
        <v>1.018</v>
      </c>
      <c r="AM54" s="2">
        <v>0.97499999999999998</v>
      </c>
      <c r="AN54" s="2">
        <v>0.99099999999999999</v>
      </c>
      <c r="AO54" s="2">
        <v>0.97199999999999998</v>
      </c>
      <c r="AP54" s="2">
        <v>0.98799999999999999</v>
      </c>
      <c r="AQ54" s="2">
        <v>1.012</v>
      </c>
      <c r="AR54" s="2">
        <v>1.02</v>
      </c>
      <c r="AS54" s="2">
        <v>0.996</v>
      </c>
      <c r="AT54" s="2">
        <v>0.96499999999999997</v>
      </c>
      <c r="AU54" s="2">
        <v>0.97799999999999998</v>
      </c>
      <c r="AV54" s="2">
        <v>0.94799999999999995</v>
      </c>
      <c r="AW54" s="2">
        <v>0.96199999999999997</v>
      </c>
      <c r="AX54" s="2">
        <v>0.99399999999999999</v>
      </c>
      <c r="AY54" s="2">
        <v>1.006</v>
      </c>
      <c r="AZ54" s="2">
        <v>1.0069999999999999</v>
      </c>
      <c r="BA54" s="19">
        <v>12</v>
      </c>
      <c r="BB54" s="24">
        <v>0.99145000000000005</v>
      </c>
      <c r="BC54" s="2">
        <v>50</v>
      </c>
    </row>
    <row r="55" spans="1:55" x14ac:dyDescent="0.2">
      <c r="X55" s="19"/>
      <c r="Y55" s="24"/>
      <c r="BB55" s="24"/>
    </row>
    <row r="56" spans="1:55" x14ac:dyDescent="0.2">
      <c r="X56" s="19"/>
      <c r="Y56" s="24"/>
      <c r="BB56" s="24"/>
    </row>
    <row r="57" spans="1:55" x14ac:dyDescent="0.2">
      <c r="X57" s="19"/>
      <c r="Y57" s="24"/>
      <c r="BB57" s="24"/>
    </row>
    <row r="58" spans="1:55" x14ac:dyDescent="0.2">
      <c r="X58" s="19"/>
      <c r="Y58" s="24"/>
      <c r="BB58" s="24"/>
    </row>
    <row r="59" spans="1:55" x14ac:dyDescent="0.2">
      <c r="X59" s="19"/>
      <c r="Y59" s="24"/>
      <c r="BB59" s="24"/>
    </row>
    <row r="60" spans="1:55" x14ac:dyDescent="0.2">
      <c r="X60" s="19"/>
      <c r="Y60" s="24"/>
      <c r="BB60" s="24"/>
    </row>
    <row r="61" spans="1:55" x14ac:dyDescent="0.2">
      <c r="X61" s="19"/>
      <c r="Y61" s="24"/>
      <c r="BB61" s="24"/>
    </row>
    <row r="62" spans="1:55" x14ac:dyDescent="0.2">
      <c r="X62" s="19"/>
      <c r="Y62" s="24"/>
      <c r="BB62" s="24"/>
    </row>
    <row r="63" spans="1:55" x14ac:dyDescent="0.2">
      <c r="X63" s="19"/>
      <c r="Y63" s="24"/>
      <c r="BB63" s="24"/>
    </row>
    <row r="64" spans="1:55" x14ac:dyDescent="0.2">
      <c r="X64" s="19"/>
      <c r="Y64" s="24"/>
      <c r="BB64" s="24"/>
    </row>
    <row r="65" spans="24:54" x14ac:dyDescent="0.2">
      <c r="X65" s="19"/>
      <c r="Y65" s="24"/>
      <c r="BB65" s="24"/>
    </row>
    <row r="66" spans="24:54" x14ac:dyDescent="0.2">
      <c r="X66" s="19"/>
      <c r="Y66" s="24"/>
      <c r="BB66" s="24"/>
    </row>
    <row r="67" spans="24:54" x14ac:dyDescent="0.2">
      <c r="X67" s="19"/>
      <c r="Y67" s="24"/>
      <c r="BB67" s="24"/>
    </row>
    <row r="68" spans="24:54" x14ac:dyDescent="0.2">
      <c r="X68" s="19"/>
      <c r="Y68" s="24"/>
      <c r="BB68" s="24"/>
    </row>
    <row r="69" spans="24:54" x14ac:dyDescent="0.2">
      <c r="X69" s="19"/>
      <c r="Y69" s="24"/>
      <c r="BB69" s="24"/>
    </row>
    <row r="70" spans="24:54" x14ac:dyDescent="0.2">
      <c r="X70" s="19"/>
      <c r="Y70" s="24"/>
      <c r="BB70" s="24"/>
    </row>
    <row r="71" spans="24:54" x14ac:dyDescent="0.2">
      <c r="X71" s="19"/>
      <c r="Y71" s="24"/>
      <c r="BB71" s="24"/>
    </row>
    <row r="72" spans="24:54" x14ac:dyDescent="0.2">
      <c r="X72" s="19"/>
      <c r="Y72" s="24"/>
      <c r="BB72" s="24"/>
    </row>
    <row r="73" spans="24:54" x14ac:dyDescent="0.2">
      <c r="X73" s="19"/>
      <c r="Y73" s="24"/>
      <c r="BB73" s="24"/>
    </row>
    <row r="74" spans="24:54" x14ac:dyDescent="0.2">
      <c r="X74" s="19"/>
      <c r="Y74" s="24"/>
      <c r="BB74" s="24"/>
    </row>
    <row r="75" spans="24:54" x14ac:dyDescent="0.2">
      <c r="X75" s="19"/>
      <c r="Y75" s="24"/>
      <c r="BB75" s="24"/>
    </row>
    <row r="76" spans="24:54" x14ac:dyDescent="0.2">
      <c r="X76" s="19"/>
      <c r="Y76" s="24"/>
      <c r="BB76" s="24"/>
    </row>
    <row r="77" spans="24:54" x14ac:dyDescent="0.2">
      <c r="X77" s="19"/>
      <c r="Y77" s="24"/>
      <c r="BB77" s="24"/>
    </row>
    <row r="78" spans="24:54" x14ac:dyDescent="0.2">
      <c r="X78" s="19"/>
      <c r="Y78" s="24"/>
      <c r="BB78" s="24"/>
    </row>
    <row r="79" spans="24:54" x14ac:dyDescent="0.2">
      <c r="X79" s="19"/>
      <c r="Y79" s="24"/>
      <c r="BB79" s="24"/>
    </row>
    <row r="80" spans="24:54" x14ac:dyDescent="0.2">
      <c r="X80" s="19"/>
      <c r="Y80" s="24"/>
      <c r="BB80" s="24"/>
    </row>
    <row r="81" spans="24:54" x14ac:dyDescent="0.2">
      <c r="X81" s="19"/>
      <c r="Y81" s="24"/>
      <c r="BB81" s="24"/>
    </row>
    <row r="82" spans="24:54" x14ac:dyDescent="0.2">
      <c r="X82" s="19"/>
      <c r="Y82" s="24"/>
      <c r="BB82" s="24"/>
    </row>
    <row r="83" spans="24:54" x14ac:dyDescent="0.2">
      <c r="X83" s="19"/>
      <c r="Y83" s="24"/>
      <c r="BB83" s="24"/>
    </row>
    <row r="84" spans="24:54" x14ac:dyDescent="0.2">
      <c r="X84" s="19"/>
      <c r="Y84" s="24"/>
      <c r="BB84" s="24"/>
    </row>
    <row r="85" spans="24:54" x14ac:dyDescent="0.2">
      <c r="X85" s="19"/>
      <c r="Y85" s="24"/>
      <c r="BB85" s="24"/>
    </row>
    <row r="86" spans="24:54" x14ac:dyDescent="0.2">
      <c r="X86" s="19"/>
      <c r="Y86" s="24"/>
      <c r="BB86" s="24"/>
    </row>
    <row r="87" spans="24:54" x14ac:dyDescent="0.2">
      <c r="X87" s="19"/>
      <c r="Y87" s="24"/>
      <c r="BB87" s="24"/>
    </row>
    <row r="88" spans="24:54" x14ac:dyDescent="0.2">
      <c r="X88" s="19"/>
      <c r="Y88" s="24"/>
      <c r="BB88" s="24"/>
    </row>
    <row r="89" spans="24:54" x14ac:dyDescent="0.2">
      <c r="X89" s="19"/>
      <c r="Y89" s="24"/>
      <c r="BB89" s="24"/>
    </row>
    <row r="90" spans="24:54" x14ac:dyDescent="0.2">
      <c r="X90" s="19"/>
      <c r="Y90" s="24"/>
      <c r="BB90" s="24"/>
    </row>
    <row r="91" spans="24:54" x14ac:dyDescent="0.2">
      <c r="X91" s="19"/>
      <c r="Y91" s="24"/>
      <c r="BB91" s="24"/>
    </row>
    <row r="92" spans="24:54" x14ac:dyDescent="0.2">
      <c r="X92" s="19"/>
      <c r="Y92" s="24"/>
      <c r="BB92" s="24"/>
    </row>
    <row r="93" spans="24:54" x14ac:dyDescent="0.2">
      <c r="X93" s="19"/>
      <c r="Y93" s="24"/>
      <c r="BB93" s="24"/>
    </row>
    <row r="94" spans="24:54" x14ac:dyDescent="0.2">
      <c r="X94" s="19"/>
      <c r="Y94" s="24"/>
      <c r="BB94" s="24"/>
    </row>
    <row r="95" spans="24:54" x14ac:dyDescent="0.2">
      <c r="X95" s="19"/>
      <c r="Y95" s="24"/>
      <c r="BB95" s="24"/>
    </row>
    <row r="96" spans="24:54" x14ac:dyDescent="0.2">
      <c r="X96" s="19"/>
      <c r="Y96" s="24"/>
      <c r="BB96" s="24"/>
    </row>
    <row r="97" spans="24:54" x14ac:dyDescent="0.2">
      <c r="X97" s="19"/>
      <c r="Y97" s="24"/>
      <c r="BB97" s="24"/>
    </row>
    <row r="98" spans="24:54" x14ac:dyDescent="0.2">
      <c r="X98" s="19"/>
      <c r="Y98" s="24"/>
      <c r="BB98" s="24"/>
    </row>
    <row r="99" spans="24:54" x14ac:dyDescent="0.2">
      <c r="X99" s="19"/>
      <c r="Y99" s="24"/>
      <c r="BB99" s="24"/>
    </row>
    <row r="100" spans="24:54" x14ac:dyDescent="0.2">
      <c r="X100" s="19"/>
      <c r="Y100" s="24"/>
      <c r="BB100" s="24"/>
    </row>
    <row r="101" spans="24:54" x14ac:dyDescent="0.2">
      <c r="X101" s="19"/>
      <c r="Y101" s="24"/>
      <c r="BB101" s="24"/>
    </row>
    <row r="102" spans="24:54" x14ac:dyDescent="0.2">
      <c r="X102" s="19"/>
      <c r="Y102" s="24"/>
      <c r="BB102" s="24"/>
    </row>
    <row r="103" spans="24:54" x14ac:dyDescent="0.2">
      <c r="X103" s="19"/>
      <c r="Y103" s="24"/>
      <c r="BB103" s="24"/>
    </row>
    <row r="104" spans="24:54" x14ac:dyDescent="0.2">
      <c r="X104" s="19"/>
      <c r="Y104" s="24"/>
      <c r="BB104" s="24"/>
    </row>
  </sheetData>
  <hyperlinks>
    <hyperlink ref="H1" r:id="rId1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C106"/>
  <sheetViews>
    <sheetView zoomScaleNormal="100" workbookViewId="0"/>
  </sheetViews>
  <sheetFormatPr defaultRowHeight="12.75" x14ac:dyDescent="0.2"/>
  <cols>
    <col min="1" max="23" width="9.140625" style="2"/>
    <col min="24" max="24" width="10.5703125" style="2" customWidth="1"/>
    <col min="25" max="25" width="9.140625" style="2"/>
    <col min="26" max="26" width="11" style="2" customWidth="1"/>
    <col min="27" max="16384" width="9.140625" style="2"/>
  </cols>
  <sheetData>
    <row r="1" spans="1:81" x14ac:dyDescent="0.2">
      <c r="E1" s="1" t="s">
        <v>38</v>
      </c>
      <c r="F1" s="1"/>
      <c r="G1" s="2" t="s">
        <v>51</v>
      </c>
      <c r="H1" s="23" t="s">
        <v>52</v>
      </c>
    </row>
    <row r="3" spans="1:81" ht="15" customHeight="1" x14ac:dyDescent="0.2">
      <c r="A3" s="45" t="s">
        <v>4</v>
      </c>
      <c r="B3" s="45" t="s">
        <v>33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34"/>
      <c r="BA3" s="35"/>
      <c r="BB3" s="34"/>
    </row>
    <row r="4" spans="1:81" ht="51" x14ac:dyDescent="0.2">
      <c r="A4" s="49" t="s">
        <v>2</v>
      </c>
      <c r="B4" s="50">
        <v>42736</v>
      </c>
      <c r="C4" s="50">
        <v>43101</v>
      </c>
      <c r="D4" s="50">
        <v>43466</v>
      </c>
      <c r="E4" s="50">
        <v>43831</v>
      </c>
      <c r="F4" s="50">
        <v>44197</v>
      </c>
      <c r="G4" s="50">
        <v>44562</v>
      </c>
      <c r="H4" s="50">
        <v>44927</v>
      </c>
      <c r="I4" s="50">
        <v>45292</v>
      </c>
      <c r="J4" s="50">
        <v>45658</v>
      </c>
      <c r="K4" s="50">
        <v>46023</v>
      </c>
      <c r="L4" s="50">
        <v>46388</v>
      </c>
      <c r="M4" s="50">
        <v>46753</v>
      </c>
      <c r="N4" s="50">
        <v>47119</v>
      </c>
      <c r="O4" s="50">
        <v>47484</v>
      </c>
      <c r="P4" s="50">
        <v>47849</v>
      </c>
      <c r="Q4" s="50">
        <v>48214</v>
      </c>
      <c r="R4" s="50">
        <v>48580</v>
      </c>
      <c r="S4" s="50">
        <v>48945</v>
      </c>
      <c r="T4" s="50">
        <v>49310</v>
      </c>
      <c r="U4" s="50">
        <v>49675</v>
      </c>
      <c r="V4" s="49"/>
      <c r="X4" s="34" t="s">
        <v>53</v>
      </c>
      <c r="Y4" s="35" t="s">
        <v>5</v>
      </c>
      <c r="Z4" s="34" t="s">
        <v>45</v>
      </c>
      <c r="AE4" s="49" t="s">
        <v>2</v>
      </c>
      <c r="AF4" s="50">
        <v>42736</v>
      </c>
      <c r="AG4" s="50">
        <v>43101</v>
      </c>
      <c r="AH4" s="50">
        <v>43466</v>
      </c>
      <c r="AI4" s="50">
        <v>43831</v>
      </c>
      <c r="AJ4" s="50">
        <v>44197</v>
      </c>
      <c r="AK4" s="50">
        <v>44562</v>
      </c>
      <c r="AL4" s="50">
        <v>44927</v>
      </c>
      <c r="AM4" s="50">
        <v>45292</v>
      </c>
      <c r="AN4" s="50">
        <v>45658</v>
      </c>
      <c r="AO4" s="50">
        <v>46023</v>
      </c>
      <c r="AP4" s="50">
        <v>46388</v>
      </c>
      <c r="AQ4" s="50">
        <v>46753</v>
      </c>
      <c r="AR4" s="50">
        <v>47119</v>
      </c>
      <c r="AS4" s="50">
        <v>47484</v>
      </c>
      <c r="AT4" s="50">
        <v>47849</v>
      </c>
      <c r="AU4" s="50">
        <v>48214</v>
      </c>
      <c r="AV4" s="50">
        <v>48580</v>
      </c>
      <c r="AW4" s="50">
        <v>48945</v>
      </c>
      <c r="AX4" s="50">
        <v>49310</v>
      </c>
      <c r="AY4" s="50">
        <v>49675</v>
      </c>
      <c r="AZ4" s="34" t="s">
        <v>53</v>
      </c>
      <c r="BA4" s="35" t="s">
        <v>5</v>
      </c>
      <c r="BB4" s="34" t="s">
        <v>45</v>
      </c>
      <c r="BF4" s="49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34"/>
      <c r="CB4" s="35"/>
      <c r="CC4" s="34"/>
    </row>
    <row r="5" spans="1:81" x14ac:dyDescent="0.2">
      <c r="A5" s="2">
        <v>1</v>
      </c>
      <c r="B5" s="2">
        <v>1.0149999999999999</v>
      </c>
      <c r="C5" s="2">
        <v>1.0209999999999999</v>
      </c>
      <c r="D5" s="2">
        <v>1.01</v>
      </c>
      <c r="E5" s="2">
        <v>0.98299999999999998</v>
      </c>
      <c r="F5" s="2">
        <v>0.98899999999999999</v>
      </c>
      <c r="G5" s="2">
        <v>1.0309999999999999</v>
      </c>
      <c r="H5" s="2">
        <v>1.004</v>
      </c>
      <c r="I5" s="2">
        <v>0.99</v>
      </c>
      <c r="J5" s="2">
        <v>0.98899999999999999</v>
      </c>
      <c r="K5" s="2">
        <v>0.96299999999999997</v>
      </c>
      <c r="L5" s="2">
        <v>1.0209999999999999</v>
      </c>
      <c r="M5" s="2">
        <v>1.0169999999999999</v>
      </c>
      <c r="N5" s="2">
        <v>1.032</v>
      </c>
      <c r="O5" s="2">
        <v>1.0089999999999999</v>
      </c>
      <c r="P5" s="2">
        <v>0.997</v>
      </c>
      <c r="Q5" s="2">
        <v>1.0309999999999999</v>
      </c>
      <c r="R5" s="2">
        <v>0.98499999999999999</v>
      </c>
      <c r="S5" s="2">
        <v>0.97</v>
      </c>
      <c r="T5" s="2">
        <v>1.008</v>
      </c>
      <c r="U5" s="2">
        <v>1.03</v>
      </c>
      <c r="X5" s="19">
        <f>RANK(U5,$U$5:$U$104)</f>
        <v>4</v>
      </c>
      <c r="Y5" s="24">
        <f>AVERAGE(B5:U5)</f>
        <v>1.0047499999999998</v>
      </c>
      <c r="Z5" s="2">
        <f>RANK(Y5,$Y$5:$Y$104)</f>
        <v>8</v>
      </c>
      <c r="AE5" s="2">
        <v>30</v>
      </c>
      <c r="AF5" s="2">
        <v>1.0269999999999999</v>
      </c>
      <c r="AG5" s="2">
        <v>1.0109999999999999</v>
      </c>
      <c r="AH5" s="2">
        <v>0.98299999999999998</v>
      </c>
      <c r="AI5" s="2">
        <v>1.012</v>
      </c>
      <c r="AJ5" s="2">
        <v>1.0389999999999999</v>
      </c>
      <c r="AK5" s="2">
        <v>0.98699999999999999</v>
      </c>
      <c r="AL5" s="2">
        <v>1.0129999999999999</v>
      </c>
      <c r="AM5" s="2">
        <v>1.006</v>
      </c>
      <c r="AN5" s="2">
        <v>1.044</v>
      </c>
      <c r="AO5" s="2">
        <v>0.98599999999999999</v>
      </c>
      <c r="AP5" s="2">
        <v>0.999</v>
      </c>
      <c r="AQ5" s="2">
        <v>1.06</v>
      </c>
      <c r="AR5" s="2">
        <v>0.999</v>
      </c>
      <c r="AS5" s="2">
        <v>0.99</v>
      </c>
      <c r="AT5" s="2">
        <v>1.0009999999999999</v>
      </c>
      <c r="AU5" s="2">
        <v>1.0349999999999999</v>
      </c>
      <c r="AV5" s="2">
        <v>0.98899999999999999</v>
      </c>
      <c r="AW5" s="2">
        <v>1.004</v>
      </c>
      <c r="AX5" s="2">
        <v>1.024</v>
      </c>
      <c r="AY5" s="2">
        <v>0.97</v>
      </c>
      <c r="AZ5" s="19">
        <v>47</v>
      </c>
      <c r="BA5" s="24">
        <v>1.00895</v>
      </c>
      <c r="BB5" s="2">
        <v>1</v>
      </c>
      <c r="CA5" s="19"/>
      <c r="CB5" s="24"/>
    </row>
    <row r="6" spans="1:81" x14ac:dyDescent="0.2">
      <c r="A6" s="2">
        <v>2</v>
      </c>
      <c r="B6" s="2">
        <v>0.98599999999999999</v>
      </c>
      <c r="C6" s="2">
        <v>0.97699999999999998</v>
      </c>
      <c r="D6" s="2">
        <v>0.98899999999999999</v>
      </c>
      <c r="E6" s="2">
        <v>1.012</v>
      </c>
      <c r="F6" s="2">
        <v>1.0049999999999999</v>
      </c>
      <c r="G6" s="2">
        <v>0.96799999999999997</v>
      </c>
      <c r="H6" s="2">
        <v>0.997</v>
      </c>
      <c r="I6" s="2">
        <v>1.0069999999999999</v>
      </c>
      <c r="J6" s="2">
        <v>1.008</v>
      </c>
      <c r="K6" s="2">
        <v>1.036</v>
      </c>
      <c r="L6" s="2">
        <v>0.97899999999999998</v>
      </c>
      <c r="M6" s="2">
        <v>0.98599999999999999</v>
      </c>
      <c r="N6" s="2">
        <v>0.96899999999999997</v>
      </c>
      <c r="O6" s="2">
        <v>0.99199999999999999</v>
      </c>
      <c r="P6" s="2">
        <v>1.008</v>
      </c>
      <c r="Q6" s="2">
        <v>0.96899999999999997</v>
      </c>
      <c r="R6" s="2">
        <v>1.012</v>
      </c>
      <c r="S6" s="2">
        <v>1.036</v>
      </c>
      <c r="T6" s="2">
        <v>0.99299999999999999</v>
      </c>
      <c r="U6" s="2">
        <v>0.97299999999999998</v>
      </c>
      <c r="X6" s="19">
        <f t="shared" ref="X6:X54" si="0">RANK(U6,$U$5:$U$104)</f>
        <v>44</v>
      </c>
      <c r="Y6" s="24">
        <f>AVERAGE(B6:U6)</f>
        <v>0.99509999999999965</v>
      </c>
      <c r="Z6" s="2">
        <f t="shared" ref="Z6:Z54" si="1">RANK(Y6,$Y$5:$Y$104)</f>
        <v>42</v>
      </c>
      <c r="AE6" s="2">
        <v>20</v>
      </c>
      <c r="AF6" s="2">
        <v>1.0209999999999999</v>
      </c>
      <c r="AG6" s="2">
        <v>1.02</v>
      </c>
      <c r="AH6" s="2">
        <v>1.04</v>
      </c>
      <c r="AI6" s="2">
        <v>0.98199999999999998</v>
      </c>
      <c r="AJ6" s="2">
        <v>0.98599999999999999</v>
      </c>
      <c r="AK6" s="2">
        <v>1.0309999999999999</v>
      </c>
      <c r="AL6" s="2">
        <v>1.014</v>
      </c>
      <c r="AM6" s="2">
        <v>0.97799999999999998</v>
      </c>
      <c r="AN6" s="2">
        <v>1.0129999999999999</v>
      </c>
      <c r="AO6" s="2">
        <v>1.006</v>
      </c>
      <c r="AP6" s="2">
        <v>1.014</v>
      </c>
      <c r="AQ6" s="2">
        <v>1.0449999999999999</v>
      </c>
      <c r="AR6" s="2">
        <v>1.01</v>
      </c>
      <c r="AS6" s="2">
        <v>0.999</v>
      </c>
      <c r="AT6" s="2">
        <v>1.044</v>
      </c>
      <c r="AU6" s="2">
        <v>0.98699999999999999</v>
      </c>
      <c r="AV6" s="2">
        <v>1.006</v>
      </c>
      <c r="AW6" s="2">
        <v>0.97799999999999998</v>
      </c>
      <c r="AX6" s="2">
        <v>0.99199999999999999</v>
      </c>
      <c r="AY6" s="2">
        <v>0.99099999999999999</v>
      </c>
      <c r="AZ6" s="19">
        <v>31</v>
      </c>
      <c r="BA6" s="24">
        <v>1.0078499999999999</v>
      </c>
      <c r="BB6" s="2">
        <v>2</v>
      </c>
      <c r="CA6" s="19"/>
      <c r="CB6" s="24"/>
    </row>
    <row r="7" spans="1:81" x14ac:dyDescent="0.2">
      <c r="A7" s="2">
        <v>3</v>
      </c>
      <c r="B7" s="2">
        <v>0.98199999999999998</v>
      </c>
      <c r="C7" s="2">
        <v>0.998</v>
      </c>
      <c r="D7" s="2">
        <v>0.999</v>
      </c>
      <c r="E7" s="2">
        <v>1.0009999999999999</v>
      </c>
      <c r="F7" s="2">
        <v>1.0289999999999999</v>
      </c>
      <c r="G7" s="2">
        <v>1.0109999999999999</v>
      </c>
      <c r="H7" s="2">
        <v>1.006</v>
      </c>
      <c r="I7" s="2">
        <v>0.98899999999999999</v>
      </c>
      <c r="J7" s="2">
        <v>0.98199999999999998</v>
      </c>
      <c r="K7" s="2">
        <v>0.97099999999999997</v>
      </c>
      <c r="L7" s="2">
        <v>1.0189999999999999</v>
      </c>
      <c r="M7" s="2">
        <v>1.0109999999999999</v>
      </c>
      <c r="N7" s="2">
        <v>0.99299999999999999</v>
      </c>
      <c r="O7" s="2">
        <v>0.97799999999999998</v>
      </c>
      <c r="P7" s="2">
        <v>0.99199999999999999</v>
      </c>
      <c r="Q7" s="2">
        <v>1.0109999999999999</v>
      </c>
      <c r="R7" s="2">
        <v>1.0069999999999999</v>
      </c>
      <c r="S7" s="2">
        <v>0.999</v>
      </c>
      <c r="T7" s="2">
        <v>0.98799999999999999</v>
      </c>
      <c r="U7" s="2">
        <v>0.98099999999999998</v>
      </c>
      <c r="X7" s="19">
        <f t="shared" si="0"/>
        <v>38</v>
      </c>
      <c r="Y7" s="24">
        <f t="shared" ref="Y7:Y54" si="2">AVERAGE(B7:U7)</f>
        <v>0.99734999999999996</v>
      </c>
      <c r="Z7" s="2">
        <f t="shared" si="1"/>
        <v>37</v>
      </c>
      <c r="AE7" s="2">
        <v>35</v>
      </c>
      <c r="AF7" s="2">
        <v>0.995</v>
      </c>
      <c r="AG7" s="2">
        <v>1.0349999999999999</v>
      </c>
      <c r="AH7" s="2">
        <v>0.98699999999999999</v>
      </c>
      <c r="AI7" s="2">
        <v>1.0329999999999999</v>
      </c>
      <c r="AJ7" s="2">
        <v>1.0089999999999999</v>
      </c>
      <c r="AK7" s="2">
        <v>1.0129999999999999</v>
      </c>
      <c r="AL7" s="2">
        <v>1.0029999999999999</v>
      </c>
      <c r="AM7" s="2">
        <v>1.07</v>
      </c>
      <c r="AN7" s="2">
        <v>1.0129999999999999</v>
      </c>
      <c r="AO7" s="2">
        <v>0.99</v>
      </c>
      <c r="AP7" s="2">
        <v>1.0069999999999999</v>
      </c>
      <c r="AQ7" s="2">
        <v>0.995</v>
      </c>
      <c r="AR7" s="2">
        <v>0.97699999999999998</v>
      </c>
      <c r="AS7" s="2">
        <v>1.002</v>
      </c>
      <c r="AT7" s="2">
        <v>1.018</v>
      </c>
      <c r="AU7" s="2">
        <v>0.96399999999999997</v>
      </c>
      <c r="AV7" s="2">
        <v>1.0009999999999999</v>
      </c>
      <c r="AW7" s="2">
        <v>1.0009999999999999</v>
      </c>
      <c r="AX7" s="2">
        <v>1.03</v>
      </c>
      <c r="AY7" s="2">
        <v>0.98899999999999999</v>
      </c>
      <c r="AZ7" s="19">
        <v>34</v>
      </c>
      <c r="BA7" s="24">
        <v>1.0066000000000002</v>
      </c>
      <c r="BB7" s="2">
        <v>3</v>
      </c>
      <c r="CA7" s="19"/>
      <c r="CB7" s="24"/>
    </row>
    <row r="8" spans="1:81" x14ac:dyDescent="0.2">
      <c r="A8" s="2">
        <v>4</v>
      </c>
      <c r="B8" s="2">
        <v>1.016</v>
      </c>
      <c r="C8" s="2">
        <v>1.0049999999999999</v>
      </c>
      <c r="D8" s="2">
        <v>1.0009999999999999</v>
      </c>
      <c r="E8" s="2">
        <v>1.0029999999999999</v>
      </c>
      <c r="F8" s="2">
        <v>0.97099999999999997</v>
      </c>
      <c r="G8" s="2">
        <v>0.99</v>
      </c>
      <c r="H8" s="2">
        <v>1.0009999999999999</v>
      </c>
      <c r="I8" s="2">
        <v>1.0089999999999999</v>
      </c>
      <c r="J8" s="2">
        <v>1.02</v>
      </c>
      <c r="K8" s="2">
        <v>1.03</v>
      </c>
      <c r="L8" s="2">
        <v>0.98899999999999999</v>
      </c>
      <c r="M8" s="2">
        <v>0.98499999999999999</v>
      </c>
      <c r="N8" s="2">
        <v>1.004</v>
      </c>
      <c r="O8" s="2">
        <v>1.016</v>
      </c>
      <c r="P8" s="2">
        <v>1.0049999999999999</v>
      </c>
      <c r="Q8" s="2">
        <v>0.98799999999999999</v>
      </c>
      <c r="R8" s="2">
        <v>0.99</v>
      </c>
      <c r="S8" s="2">
        <v>1</v>
      </c>
      <c r="T8" s="2">
        <v>1.0089999999999999</v>
      </c>
      <c r="U8" s="2">
        <v>1.0229999999999999</v>
      </c>
      <c r="X8" s="19">
        <f t="shared" si="0"/>
        <v>12</v>
      </c>
      <c r="Y8" s="24">
        <f t="shared" si="2"/>
        <v>1.0027499999999998</v>
      </c>
      <c r="Z8" s="2">
        <f t="shared" si="1"/>
        <v>14</v>
      </c>
      <c r="AE8" s="2">
        <v>43</v>
      </c>
      <c r="AF8" s="2">
        <v>0.98799999999999999</v>
      </c>
      <c r="AG8" s="2">
        <v>0.96099999999999997</v>
      </c>
      <c r="AH8" s="2">
        <v>0.98899999999999999</v>
      </c>
      <c r="AI8" s="2">
        <v>0.98699999999999999</v>
      </c>
      <c r="AJ8" s="2">
        <v>0.99099999999999999</v>
      </c>
      <c r="AK8" s="2">
        <v>1.014</v>
      </c>
      <c r="AL8" s="2">
        <v>1.0309999999999999</v>
      </c>
      <c r="AM8" s="2">
        <v>1.012</v>
      </c>
      <c r="AN8" s="2">
        <v>1.0249999999999999</v>
      </c>
      <c r="AO8" s="2">
        <v>1.022</v>
      </c>
      <c r="AP8" s="2">
        <v>1.0269999999999999</v>
      </c>
      <c r="AQ8" s="2">
        <v>1.01</v>
      </c>
      <c r="AR8" s="2">
        <v>1.0269999999999999</v>
      </c>
      <c r="AS8" s="2">
        <v>1.0469999999999999</v>
      </c>
      <c r="AT8" s="2">
        <v>0.95399999999999996</v>
      </c>
      <c r="AU8" s="2">
        <v>1.026</v>
      </c>
      <c r="AV8" s="2">
        <v>1.0269999999999999</v>
      </c>
      <c r="AW8" s="2">
        <v>0.99399999999999999</v>
      </c>
      <c r="AX8" s="2">
        <v>0.98299999999999998</v>
      </c>
      <c r="AY8" s="2">
        <v>1.0129999999999999</v>
      </c>
      <c r="AZ8" s="19">
        <v>17</v>
      </c>
      <c r="BA8" s="24">
        <v>1.0064</v>
      </c>
      <c r="BB8" s="2">
        <v>4</v>
      </c>
      <c r="CA8" s="19"/>
      <c r="CB8" s="24"/>
    </row>
    <row r="9" spans="1:81" x14ac:dyDescent="0.2">
      <c r="A9" s="2">
        <v>5</v>
      </c>
      <c r="B9" s="2">
        <v>1.03</v>
      </c>
      <c r="C9" s="2">
        <v>0.99099999999999999</v>
      </c>
      <c r="D9" s="2">
        <v>1</v>
      </c>
      <c r="E9" s="2">
        <v>1.0109999999999999</v>
      </c>
      <c r="F9" s="2">
        <v>1.0189999999999999</v>
      </c>
      <c r="G9" s="2">
        <v>0.99299999999999999</v>
      </c>
      <c r="H9" s="2">
        <v>1.0149999999999999</v>
      </c>
      <c r="I9" s="2">
        <v>0.99199999999999999</v>
      </c>
      <c r="J9" s="2">
        <v>1.008</v>
      </c>
      <c r="K9" s="2">
        <v>0.999</v>
      </c>
      <c r="L9" s="2">
        <v>0.995</v>
      </c>
      <c r="M9" s="2">
        <v>0.999</v>
      </c>
      <c r="N9" s="2">
        <v>1.008</v>
      </c>
      <c r="O9" s="2">
        <v>0.97599999999999998</v>
      </c>
      <c r="P9" s="2">
        <v>1.002</v>
      </c>
      <c r="Q9" s="2">
        <v>1.0029999999999999</v>
      </c>
      <c r="R9" s="2">
        <v>0.998</v>
      </c>
      <c r="S9" s="2">
        <v>1.002</v>
      </c>
      <c r="T9" s="2">
        <v>1.012</v>
      </c>
      <c r="U9" s="2">
        <v>0.97399999999999998</v>
      </c>
      <c r="X9" s="19">
        <f t="shared" si="0"/>
        <v>43</v>
      </c>
      <c r="Y9" s="24">
        <f>AVERAGE(B9:U9)</f>
        <v>1.00135</v>
      </c>
      <c r="Z9" s="2">
        <f>RANK(Y9,$Y$5:$Y$104)</f>
        <v>22</v>
      </c>
      <c r="AE9" s="2">
        <v>38</v>
      </c>
      <c r="AF9" s="2">
        <v>0.98499999999999999</v>
      </c>
      <c r="AG9" s="2">
        <v>1.0269999999999999</v>
      </c>
      <c r="AH9" s="2">
        <v>1.0089999999999999</v>
      </c>
      <c r="AI9" s="2">
        <v>0.97799999999999998</v>
      </c>
      <c r="AJ9" s="2">
        <v>0.99199999999999999</v>
      </c>
      <c r="AK9" s="2">
        <v>1.0169999999999999</v>
      </c>
      <c r="AL9" s="2">
        <v>1.014</v>
      </c>
      <c r="AM9" s="2">
        <v>1.0529999999999999</v>
      </c>
      <c r="AN9" s="2">
        <v>1.012</v>
      </c>
      <c r="AO9" s="2">
        <v>1.024</v>
      </c>
      <c r="AP9" s="2">
        <v>0.98</v>
      </c>
      <c r="AQ9" s="2">
        <v>0.99399999999999999</v>
      </c>
      <c r="AR9" s="2">
        <v>0.999</v>
      </c>
      <c r="AS9" s="2">
        <v>0.999</v>
      </c>
      <c r="AT9" s="2">
        <v>1.038</v>
      </c>
      <c r="AU9" s="2">
        <v>1</v>
      </c>
      <c r="AV9" s="2">
        <v>1.012</v>
      </c>
      <c r="AW9" s="2">
        <v>0.99399999999999999</v>
      </c>
      <c r="AX9" s="2">
        <v>1.0109999999999999</v>
      </c>
      <c r="AY9" s="2">
        <v>0.98599999999999999</v>
      </c>
      <c r="AZ9" s="19">
        <v>35</v>
      </c>
      <c r="BA9" s="24">
        <v>1.0062000000000002</v>
      </c>
      <c r="BB9" s="2">
        <v>5</v>
      </c>
      <c r="CA9" s="19"/>
      <c r="CB9" s="24"/>
    </row>
    <row r="10" spans="1:81" x14ac:dyDescent="0.2">
      <c r="A10" s="2">
        <v>6</v>
      </c>
      <c r="B10" s="2">
        <v>0.96699999999999997</v>
      </c>
      <c r="C10" s="2">
        <v>1.01</v>
      </c>
      <c r="D10" s="2">
        <v>0.999</v>
      </c>
      <c r="E10" s="2">
        <v>0.99199999999999999</v>
      </c>
      <c r="F10" s="2">
        <v>0.98299999999999998</v>
      </c>
      <c r="G10" s="2">
        <v>1.0069999999999999</v>
      </c>
      <c r="H10" s="2">
        <v>0.98199999999999998</v>
      </c>
      <c r="I10" s="2">
        <v>1.0049999999999999</v>
      </c>
      <c r="J10" s="2">
        <v>0.99</v>
      </c>
      <c r="K10" s="2">
        <v>1.0009999999999999</v>
      </c>
      <c r="L10" s="2">
        <v>1.0049999999999999</v>
      </c>
      <c r="M10" s="2">
        <v>1.0009999999999999</v>
      </c>
      <c r="N10" s="2">
        <v>0.99099999999999999</v>
      </c>
      <c r="O10" s="2">
        <v>1.0269999999999999</v>
      </c>
      <c r="P10" s="2">
        <v>0.997</v>
      </c>
      <c r="Q10" s="2">
        <v>0.995</v>
      </c>
      <c r="R10" s="2">
        <v>1.0049999999999999</v>
      </c>
      <c r="S10" s="2">
        <v>0.99399999999999999</v>
      </c>
      <c r="T10" s="2">
        <v>0.98899999999999999</v>
      </c>
      <c r="U10" s="2">
        <v>1.026</v>
      </c>
      <c r="X10" s="19">
        <f t="shared" si="0"/>
        <v>8</v>
      </c>
      <c r="Y10" s="24">
        <f t="shared" si="2"/>
        <v>0.99829999999999985</v>
      </c>
      <c r="Z10" s="2">
        <f t="shared" si="1"/>
        <v>32</v>
      </c>
      <c r="AE10" s="2">
        <v>31</v>
      </c>
      <c r="AF10" s="2">
        <v>0.98399999999999999</v>
      </c>
      <c r="AG10" s="2">
        <v>1.014</v>
      </c>
      <c r="AH10" s="2">
        <v>1.03</v>
      </c>
      <c r="AI10" s="2">
        <v>1.0269999999999999</v>
      </c>
      <c r="AJ10" s="2">
        <v>1.012</v>
      </c>
      <c r="AK10" s="2">
        <v>1.042</v>
      </c>
      <c r="AL10" s="2">
        <v>1.028</v>
      </c>
      <c r="AM10" s="2">
        <v>1.018</v>
      </c>
      <c r="AN10" s="2">
        <v>0.999</v>
      </c>
      <c r="AO10" s="2">
        <v>0.96899999999999997</v>
      </c>
      <c r="AP10" s="2">
        <v>0.98599999999999999</v>
      </c>
      <c r="AQ10" s="2">
        <v>0.98499999999999999</v>
      </c>
      <c r="AR10" s="2">
        <v>1.0249999999999999</v>
      </c>
      <c r="AS10" s="2">
        <v>0.98299999999999998</v>
      </c>
      <c r="AT10" s="2">
        <v>0.98399999999999999</v>
      </c>
      <c r="AU10" s="2">
        <v>1.0109999999999999</v>
      </c>
      <c r="AV10" s="2">
        <v>0.98299999999999998</v>
      </c>
      <c r="AW10" s="2">
        <v>1.002</v>
      </c>
      <c r="AX10" s="2">
        <v>1.018</v>
      </c>
      <c r="AY10" s="2">
        <v>1.0189999999999999</v>
      </c>
      <c r="AZ10" s="19">
        <v>13</v>
      </c>
      <c r="BA10" s="24">
        <v>1.0059499999999999</v>
      </c>
      <c r="BB10" s="2">
        <v>6</v>
      </c>
      <c r="CA10" s="19"/>
      <c r="CB10" s="24"/>
    </row>
    <row r="11" spans="1:81" x14ac:dyDescent="0.2">
      <c r="A11" s="2">
        <v>7</v>
      </c>
      <c r="B11" s="2">
        <v>1.05</v>
      </c>
      <c r="C11" s="2">
        <v>1.0169999999999999</v>
      </c>
      <c r="D11" s="2">
        <v>1.0209999999999999</v>
      </c>
      <c r="E11" s="2">
        <v>1.0069999999999999</v>
      </c>
      <c r="F11" s="2">
        <v>0.97799999999999998</v>
      </c>
      <c r="G11" s="2">
        <v>0.98699999999999999</v>
      </c>
      <c r="H11" s="2">
        <v>1.0580000000000001</v>
      </c>
      <c r="I11" s="2">
        <v>0.98099999999999998</v>
      </c>
      <c r="J11" s="2">
        <v>1.02</v>
      </c>
      <c r="K11" s="2">
        <v>1.0349999999999999</v>
      </c>
      <c r="L11" s="2">
        <v>0.99299999999999999</v>
      </c>
      <c r="M11" s="2">
        <v>1.0009999999999999</v>
      </c>
      <c r="N11" s="2">
        <v>1.03</v>
      </c>
      <c r="O11" s="2">
        <v>0.96499999999999997</v>
      </c>
      <c r="P11" s="2">
        <v>0.99099999999999999</v>
      </c>
      <c r="Q11" s="2">
        <v>1.01</v>
      </c>
      <c r="R11" s="2">
        <v>1.0069999999999999</v>
      </c>
      <c r="S11" s="2">
        <v>0.96499999999999997</v>
      </c>
      <c r="T11" s="2">
        <v>0.95699999999999996</v>
      </c>
      <c r="U11" s="2">
        <v>0.98499999999999999</v>
      </c>
      <c r="X11" s="19">
        <f t="shared" si="0"/>
        <v>36</v>
      </c>
      <c r="Y11" s="24">
        <f t="shared" si="2"/>
        <v>1.0028999999999999</v>
      </c>
      <c r="Z11" s="2">
        <f t="shared" si="1"/>
        <v>12</v>
      </c>
      <c r="AE11" s="2">
        <v>39</v>
      </c>
      <c r="AF11" s="2">
        <v>0.98199999999999998</v>
      </c>
      <c r="AG11" s="2">
        <v>1.0169999999999999</v>
      </c>
      <c r="AH11" s="2">
        <v>1.0469999999999999</v>
      </c>
      <c r="AI11" s="2">
        <v>1.03</v>
      </c>
      <c r="AJ11" s="2">
        <v>1.012</v>
      </c>
      <c r="AK11" s="2">
        <v>0.99099999999999999</v>
      </c>
      <c r="AL11" s="2">
        <v>0.97799999999999998</v>
      </c>
      <c r="AM11" s="2">
        <v>1.008</v>
      </c>
      <c r="AN11" s="2">
        <v>1.0489999999999999</v>
      </c>
      <c r="AO11" s="2">
        <v>0.998</v>
      </c>
      <c r="AP11" s="2">
        <v>1.0209999999999999</v>
      </c>
      <c r="AQ11" s="2">
        <v>0.995</v>
      </c>
      <c r="AR11" s="2">
        <v>0.96199999999999997</v>
      </c>
      <c r="AS11" s="2">
        <v>1.0109999999999999</v>
      </c>
      <c r="AT11" s="2">
        <v>0.98099999999999998</v>
      </c>
      <c r="AU11" s="2">
        <v>1.002</v>
      </c>
      <c r="AV11" s="2">
        <v>1.0189999999999999</v>
      </c>
      <c r="AW11" s="2">
        <v>1.004</v>
      </c>
      <c r="AX11" s="2">
        <v>0.998</v>
      </c>
      <c r="AY11" s="2">
        <v>1.0009999999999999</v>
      </c>
      <c r="AZ11" s="19">
        <v>25</v>
      </c>
      <c r="BA11" s="24">
        <v>1.0052999999999996</v>
      </c>
      <c r="BB11" s="2">
        <v>7</v>
      </c>
      <c r="CA11" s="19"/>
      <c r="CB11" s="24"/>
    </row>
    <row r="12" spans="1:81" x14ac:dyDescent="0.2">
      <c r="A12" s="2">
        <v>8</v>
      </c>
      <c r="B12" s="2">
        <v>0.96599999999999997</v>
      </c>
      <c r="C12" s="2">
        <v>0.98</v>
      </c>
      <c r="D12" s="2">
        <v>0.97799999999999998</v>
      </c>
      <c r="E12" s="2">
        <v>0.99399999999999999</v>
      </c>
      <c r="F12" s="2">
        <v>1.0209999999999999</v>
      </c>
      <c r="G12" s="2">
        <v>1.02</v>
      </c>
      <c r="H12" s="2">
        <v>0.95599999999999996</v>
      </c>
      <c r="I12" s="2">
        <v>1.022</v>
      </c>
      <c r="J12" s="2">
        <v>0.98199999999999998</v>
      </c>
      <c r="K12" s="2">
        <v>0.96799999999999997</v>
      </c>
      <c r="L12" s="2">
        <v>1.0029999999999999</v>
      </c>
      <c r="M12" s="2">
        <v>0.998</v>
      </c>
      <c r="N12" s="2">
        <v>0.97499999999999998</v>
      </c>
      <c r="O12" s="2">
        <v>1.0329999999999999</v>
      </c>
      <c r="P12" s="2">
        <v>1.012</v>
      </c>
      <c r="Q12" s="2">
        <v>0.99299999999999999</v>
      </c>
      <c r="R12" s="2">
        <v>0.99</v>
      </c>
      <c r="S12" s="2">
        <v>1.036</v>
      </c>
      <c r="T12" s="2">
        <v>1.0409999999999999</v>
      </c>
      <c r="U12" s="2">
        <v>1.012</v>
      </c>
      <c r="X12" s="19">
        <f t="shared" si="0"/>
        <v>18</v>
      </c>
      <c r="Y12" s="24">
        <f t="shared" si="2"/>
        <v>0.999</v>
      </c>
      <c r="Z12" s="2">
        <f t="shared" si="1"/>
        <v>27</v>
      </c>
      <c r="AE12" s="2">
        <v>1</v>
      </c>
      <c r="AF12" s="2">
        <v>1.0149999999999999</v>
      </c>
      <c r="AG12" s="2">
        <v>1.0209999999999999</v>
      </c>
      <c r="AH12" s="2">
        <v>1.01</v>
      </c>
      <c r="AI12" s="2">
        <v>0.98299999999999998</v>
      </c>
      <c r="AJ12" s="2">
        <v>0.98899999999999999</v>
      </c>
      <c r="AK12" s="2">
        <v>1.0309999999999999</v>
      </c>
      <c r="AL12" s="2">
        <v>1.004</v>
      </c>
      <c r="AM12" s="2">
        <v>0.99</v>
      </c>
      <c r="AN12" s="2">
        <v>0.98899999999999999</v>
      </c>
      <c r="AO12" s="2">
        <v>0.96299999999999997</v>
      </c>
      <c r="AP12" s="2">
        <v>1.0209999999999999</v>
      </c>
      <c r="AQ12" s="2">
        <v>1.0169999999999999</v>
      </c>
      <c r="AR12" s="2">
        <v>1.032</v>
      </c>
      <c r="AS12" s="2">
        <v>1.0089999999999999</v>
      </c>
      <c r="AT12" s="2">
        <v>0.997</v>
      </c>
      <c r="AU12" s="2">
        <v>1.0309999999999999</v>
      </c>
      <c r="AV12" s="2">
        <v>0.98499999999999999</v>
      </c>
      <c r="AW12" s="2">
        <v>0.97</v>
      </c>
      <c r="AX12" s="2">
        <v>1.008</v>
      </c>
      <c r="AY12" s="2">
        <v>1.03</v>
      </c>
      <c r="AZ12" s="19">
        <v>4</v>
      </c>
      <c r="BA12" s="24">
        <v>1.0047499999999998</v>
      </c>
      <c r="BB12" s="2">
        <v>8</v>
      </c>
      <c r="CA12" s="19"/>
      <c r="CB12" s="24"/>
    </row>
    <row r="13" spans="1:81" x14ac:dyDescent="0.2">
      <c r="A13" s="2">
        <v>9</v>
      </c>
      <c r="B13" s="2">
        <v>1.006</v>
      </c>
      <c r="C13" s="2">
        <v>1.024</v>
      </c>
      <c r="D13" s="2">
        <v>1.0189999999999999</v>
      </c>
      <c r="E13" s="2">
        <v>1.0309999999999999</v>
      </c>
      <c r="F13" s="2">
        <v>0.95799999999999996</v>
      </c>
      <c r="G13" s="2">
        <v>1.024</v>
      </c>
      <c r="H13" s="2">
        <v>0.98299999999999998</v>
      </c>
      <c r="I13" s="2">
        <v>0.97299999999999998</v>
      </c>
      <c r="J13" s="2">
        <v>1.0069999999999999</v>
      </c>
      <c r="K13" s="2">
        <v>1.014</v>
      </c>
      <c r="L13" s="2">
        <v>1.0429999999999999</v>
      </c>
      <c r="M13" s="2">
        <v>0.97299999999999998</v>
      </c>
      <c r="N13" s="2">
        <v>1.018</v>
      </c>
      <c r="O13" s="2">
        <v>0.95199999999999996</v>
      </c>
      <c r="P13" s="2">
        <v>0.998</v>
      </c>
      <c r="Q13" s="2">
        <v>0.997</v>
      </c>
      <c r="R13" s="2">
        <v>0.97899999999999998</v>
      </c>
      <c r="S13" s="2">
        <v>1.024</v>
      </c>
      <c r="T13" s="2">
        <v>0.98299999999999998</v>
      </c>
      <c r="U13" s="2">
        <v>0.97599999999999998</v>
      </c>
      <c r="X13" s="19">
        <f>RANK(U13,$U$5:$U$104)</f>
        <v>41</v>
      </c>
      <c r="Y13" s="24">
        <f t="shared" si="2"/>
        <v>0.99909999999999999</v>
      </c>
      <c r="Z13" s="2">
        <f t="shared" si="1"/>
        <v>26</v>
      </c>
      <c r="AE13" s="2">
        <v>13</v>
      </c>
      <c r="AF13" s="2">
        <v>0.99299999999999999</v>
      </c>
      <c r="AG13" s="2">
        <v>1.036</v>
      </c>
      <c r="AH13" s="2">
        <v>1.0089999999999999</v>
      </c>
      <c r="AI13" s="2">
        <v>1.0089999999999999</v>
      </c>
      <c r="AJ13" s="2">
        <v>0.98399999999999999</v>
      </c>
      <c r="AK13" s="2">
        <v>0.97599999999999998</v>
      </c>
      <c r="AL13" s="2">
        <v>0.98699999999999999</v>
      </c>
      <c r="AM13" s="2">
        <v>0.995</v>
      </c>
      <c r="AN13" s="2">
        <v>1.014</v>
      </c>
      <c r="AO13" s="2">
        <v>1.004</v>
      </c>
      <c r="AP13" s="2">
        <v>1.008</v>
      </c>
      <c r="AQ13" s="2">
        <v>1</v>
      </c>
      <c r="AR13" s="2">
        <v>0.98099999999999998</v>
      </c>
      <c r="AS13" s="2">
        <v>1.012</v>
      </c>
      <c r="AT13" s="2">
        <v>1.048</v>
      </c>
      <c r="AU13" s="2">
        <v>1.03</v>
      </c>
      <c r="AV13" s="2">
        <v>1.0049999999999999</v>
      </c>
      <c r="AW13" s="2">
        <v>1.0089999999999999</v>
      </c>
      <c r="AX13" s="2">
        <v>1.018</v>
      </c>
      <c r="AY13" s="2">
        <v>0.97299999999999998</v>
      </c>
      <c r="AZ13" s="19">
        <v>44</v>
      </c>
      <c r="BA13" s="24">
        <v>1.0045500000000001</v>
      </c>
      <c r="BB13" s="2">
        <v>9</v>
      </c>
      <c r="CA13" s="19"/>
      <c r="CB13" s="24"/>
    </row>
    <row r="14" spans="1:81" x14ac:dyDescent="0.2">
      <c r="A14" s="2">
        <v>10</v>
      </c>
      <c r="B14" s="2">
        <v>0.98899999999999999</v>
      </c>
      <c r="C14" s="2">
        <v>0.97899999999999998</v>
      </c>
      <c r="D14" s="2">
        <v>0.98499999999999999</v>
      </c>
      <c r="E14" s="2">
        <v>0.97099999999999997</v>
      </c>
      <c r="F14" s="2">
        <v>1.0429999999999999</v>
      </c>
      <c r="G14" s="2">
        <v>0.97599999999999998</v>
      </c>
      <c r="H14" s="2">
        <v>1.0129999999999999</v>
      </c>
      <c r="I14" s="2">
        <v>1.0249999999999999</v>
      </c>
      <c r="J14" s="2">
        <v>0.996</v>
      </c>
      <c r="K14" s="2">
        <v>0.98299999999999998</v>
      </c>
      <c r="L14" s="2">
        <v>0.96099999999999997</v>
      </c>
      <c r="M14" s="2">
        <v>1.026</v>
      </c>
      <c r="N14" s="2">
        <v>0.98199999999999998</v>
      </c>
      <c r="O14" s="2">
        <v>1.052</v>
      </c>
      <c r="P14" s="2">
        <v>1.0049999999999999</v>
      </c>
      <c r="Q14" s="2">
        <v>1.0009999999999999</v>
      </c>
      <c r="R14" s="2">
        <v>1.0229999999999999</v>
      </c>
      <c r="S14" s="2">
        <v>0.97599999999999998</v>
      </c>
      <c r="T14" s="2">
        <v>1.0169999999999999</v>
      </c>
      <c r="U14" s="2">
        <v>1.024</v>
      </c>
      <c r="X14" s="19">
        <f t="shared" si="0"/>
        <v>10</v>
      </c>
      <c r="Y14" s="24">
        <f t="shared" si="2"/>
        <v>1.00135</v>
      </c>
      <c r="Z14" s="2">
        <f t="shared" si="1"/>
        <v>22</v>
      </c>
      <c r="AE14" s="2">
        <v>17</v>
      </c>
      <c r="AF14" s="2">
        <v>0.98899999999999999</v>
      </c>
      <c r="AG14" s="2">
        <v>1.0169999999999999</v>
      </c>
      <c r="AH14" s="2">
        <v>0.998</v>
      </c>
      <c r="AI14" s="2">
        <v>1.0129999999999999</v>
      </c>
      <c r="AJ14" s="2">
        <v>0.98599999999999999</v>
      </c>
      <c r="AK14" s="2">
        <v>1.01</v>
      </c>
      <c r="AL14" s="2">
        <v>0.97199999999999998</v>
      </c>
      <c r="AM14" s="2">
        <v>1.0109999999999999</v>
      </c>
      <c r="AN14" s="2">
        <v>0.99</v>
      </c>
      <c r="AO14" s="2">
        <v>1.0049999999999999</v>
      </c>
      <c r="AP14" s="2">
        <v>1.046</v>
      </c>
      <c r="AQ14" s="2">
        <v>1.018</v>
      </c>
      <c r="AR14" s="2">
        <v>1.0409999999999999</v>
      </c>
      <c r="AS14" s="2">
        <v>0.97199999999999998</v>
      </c>
      <c r="AT14" s="2">
        <v>1.0429999999999999</v>
      </c>
      <c r="AU14" s="2">
        <v>0.99099999999999999</v>
      </c>
      <c r="AV14" s="2">
        <v>0.99099999999999999</v>
      </c>
      <c r="AW14" s="2">
        <v>0.98399999999999999</v>
      </c>
      <c r="AX14" s="2">
        <v>1.0049999999999999</v>
      </c>
      <c r="AY14" s="2">
        <v>0.997</v>
      </c>
      <c r="AZ14" s="19">
        <v>27</v>
      </c>
      <c r="BA14" s="24">
        <v>1.0039499999999999</v>
      </c>
      <c r="BB14" s="2">
        <v>10</v>
      </c>
      <c r="CA14" s="19"/>
      <c r="CB14" s="24"/>
    </row>
    <row r="15" spans="1:81" x14ac:dyDescent="0.2">
      <c r="A15" s="2">
        <v>11</v>
      </c>
      <c r="B15" s="2">
        <v>1.0249999999999999</v>
      </c>
      <c r="C15" s="2">
        <v>0.98399999999999999</v>
      </c>
      <c r="D15" s="2">
        <v>0.98499999999999999</v>
      </c>
      <c r="E15" s="2">
        <v>1.0249999999999999</v>
      </c>
      <c r="F15" s="2">
        <v>0.98599999999999999</v>
      </c>
      <c r="G15" s="2">
        <v>0.99299999999999999</v>
      </c>
      <c r="H15" s="2">
        <v>1.002</v>
      </c>
      <c r="I15" s="2">
        <v>1.02</v>
      </c>
      <c r="J15" s="2">
        <v>1.008</v>
      </c>
      <c r="K15" s="2">
        <v>1.03</v>
      </c>
      <c r="L15" s="2">
        <v>1.0189999999999999</v>
      </c>
      <c r="M15" s="2">
        <v>1.0009999999999999</v>
      </c>
      <c r="N15" s="2">
        <v>1.0189999999999999</v>
      </c>
      <c r="O15" s="2">
        <v>0.99299999999999999</v>
      </c>
      <c r="P15" s="2">
        <v>1.0269999999999999</v>
      </c>
      <c r="Q15" s="2">
        <v>0.99199999999999999</v>
      </c>
      <c r="R15" s="2">
        <v>0.996</v>
      </c>
      <c r="S15" s="2">
        <v>1.0049999999999999</v>
      </c>
      <c r="T15" s="2">
        <v>0.98599999999999999</v>
      </c>
      <c r="U15" s="2">
        <v>0.94699999999999995</v>
      </c>
      <c r="X15" s="19">
        <f t="shared" si="0"/>
        <v>50</v>
      </c>
      <c r="Y15" s="24">
        <f t="shared" si="2"/>
        <v>1.0021499999999999</v>
      </c>
      <c r="Z15" s="2">
        <f t="shared" si="1"/>
        <v>19</v>
      </c>
      <c r="AE15" s="2">
        <v>48</v>
      </c>
      <c r="AF15" s="2">
        <v>1.02</v>
      </c>
      <c r="AG15" s="2">
        <v>0.98899999999999999</v>
      </c>
      <c r="AH15" s="2">
        <v>0.999</v>
      </c>
      <c r="AI15" s="2">
        <v>1.0209999999999999</v>
      </c>
      <c r="AJ15" s="2">
        <v>1.008</v>
      </c>
      <c r="AK15" s="2">
        <v>1.018</v>
      </c>
      <c r="AL15" s="2">
        <v>0.96399999999999997</v>
      </c>
      <c r="AM15" s="2">
        <v>1.0509999999999999</v>
      </c>
      <c r="AN15" s="2">
        <v>1</v>
      </c>
      <c r="AO15" s="2">
        <v>1.0089999999999999</v>
      </c>
      <c r="AP15" s="2">
        <v>1.018</v>
      </c>
      <c r="AQ15" s="2">
        <v>0.97499999999999998</v>
      </c>
      <c r="AR15" s="2">
        <v>0.99299999999999999</v>
      </c>
      <c r="AS15" s="2">
        <v>1.022</v>
      </c>
      <c r="AT15" s="2">
        <v>0.97199999999999998</v>
      </c>
      <c r="AU15" s="2">
        <v>0.97399999999999998</v>
      </c>
      <c r="AV15" s="2">
        <v>1.032</v>
      </c>
      <c r="AW15" s="2">
        <v>0.99099999999999999</v>
      </c>
      <c r="AX15" s="2">
        <v>0.98299999999999998</v>
      </c>
      <c r="AY15" s="2">
        <v>1.0309999999999999</v>
      </c>
      <c r="AZ15" s="19">
        <v>3</v>
      </c>
      <c r="BA15" s="24">
        <v>1.0035000000000001</v>
      </c>
      <c r="BB15" s="2">
        <v>11</v>
      </c>
      <c r="CA15" s="19"/>
      <c r="CB15" s="24"/>
    </row>
    <row r="16" spans="1:81" x14ac:dyDescent="0.2">
      <c r="A16" s="2">
        <v>12</v>
      </c>
      <c r="B16" s="2">
        <v>0.97699999999999998</v>
      </c>
      <c r="C16" s="2">
        <v>1.0129999999999999</v>
      </c>
      <c r="D16" s="2">
        <v>1.0089999999999999</v>
      </c>
      <c r="E16" s="2">
        <v>0.97499999999999998</v>
      </c>
      <c r="F16" s="2">
        <v>1.012</v>
      </c>
      <c r="G16" s="2">
        <v>1.006</v>
      </c>
      <c r="H16" s="2">
        <v>0.99299999999999999</v>
      </c>
      <c r="I16" s="2">
        <v>0.98199999999999998</v>
      </c>
      <c r="J16" s="2">
        <v>0.998</v>
      </c>
      <c r="K16" s="2">
        <v>0.96799999999999997</v>
      </c>
      <c r="L16" s="2">
        <v>0.98099999999999998</v>
      </c>
      <c r="M16" s="2">
        <v>0.996</v>
      </c>
      <c r="N16" s="2">
        <v>0.98799999999999999</v>
      </c>
      <c r="O16" s="2">
        <v>1.006</v>
      </c>
      <c r="P16" s="2">
        <v>0.98099999999999998</v>
      </c>
      <c r="Q16" s="2">
        <v>1.008</v>
      </c>
      <c r="R16" s="2">
        <v>1.0049999999999999</v>
      </c>
      <c r="S16" s="2">
        <v>0.997</v>
      </c>
      <c r="T16" s="2">
        <v>1.0069999999999999</v>
      </c>
      <c r="U16" s="2">
        <v>1.052</v>
      </c>
      <c r="X16" s="19">
        <f t="shared" si="0"/>
        <v>1</v>
      </c>
      <c r="Y16" s="24">
        <f t="shared" si="2"/>
        <v>0.99770000000000003</v>
      </c>
      <c r="Z16" s="2">
        <f t="shared" si="1"/>
        <v>33</v>
      </c>
      <c r="AE16" s="2">
        <v>7</v>
      </c>
      <c r="AF16" s="2">
        <v>1.05</v>
      </c>
      <c r="AG16" s="2">
        <v>1.0169999999999999</v>
      </c>
      <c r="AH16" s="2">
        <v>1.0209999999999999</v>
      </c>
      <c r="AI16" s="2">
        <v>1.0069999999999999</v>
      </c>
      <c r="AJ16" s="2">
        <v>0.97799999999999998</v>
      </c>
      <c r="AK16" s="2">
        <v>0.98699999999999999</v>
      </c>
      <c r="AL16" s="2">
        <v>1.0580000000000001</v>
      </c>
      <c r="AM16" s="2">
        <v>0.98099999999999998</v>
      </c>
      <c r="AN16" s="2">
        <v>1.02</v>
      </c>
      <c r="AO16" s="2">
        <v>1.0349999999999999</v>
      </c>
      <c r="AP16" s="2">
        <v>0.99299999999999999</v>
      </c>
      <c r="AQ16" s="2">
        <v>1.0009999999999999</v>
      </c>
      <c r="AR16" s="2">
        <v>1.03</v>
      </c>
      <c r="AS16" s="2">
        <v>0.96499999999999997</v>
      </c>
      <c r="AT16" s="2">
        <v>0.99099999999999999</v>
      </c>
      <c r="AU16" s="2">
        <v>1.01</v>
      </c>
      <c r="AV16" s="2">
        <v>1.0069999999999999</v>
      </c>
      <c r="AW16" s="2">
        <v>0.96499999999999997</v>
      </c>
      <c r="AX16" s="2">
        <v>0.95699999999999996</v>
      </c>
      <c r="AY16" s="2">
        <v>0.98499999999999999</v>
      </c>
      <c r="AZ16" s="19">
        <v>36</v>
      </c>
      <c r="BA16" s="24">
        <v>1.0028999999999999</v>
      </c>
      <c r="BB16" s="2">
        <v>12</v>
      </c>
      <c r="CA16" s="19"/>
      <c r="CB16" s="24"/>
    </row>
    <row r="17" spans="1:80" x14ac:dyDescent="0.2">
      <c r="A17" s="2">
        <v>13</v>
      </c>
      <c r="B17" s="2">
        <v>0.99299999999999999</v>
      </c>
      <c r="C17" s="2">
        <v>1.036</v>
      </c>
      <c r="D17" s="2">
        <v>1.0089999999999999</v>
      </c>
      <c r="E17" s="2">
        <v>1.0089999999999999</v>
      </c>
      <c r="F17" s="2">
        <v>0.98399999999999999</v>
      </c>
      <c r="G17" s="2">
        <v>0.97599999999999998</v>
      </c>
      <c r="H17" s="2">
        <v>0.98699999999999999</v>
      </c>
      <c r="I17" s="2">
        <v>0.995</v>
      </c>
      <c r="J17" s="2">
        <v>1.014</v>
      </c>
      <c r="K17" s="2">
        <v>1.004</v>
      </c>
      <c r="L17" s="2">
        <v>1.008</v>
      </c>
      <c r="M17" s="2">
        <v>1</v>
      </c>
      <c r="N17" s="2">
        <v>0.98099999999999998</v>
      </c>
      <c r="O17" s="2">
        <v>1.012</v>
      </c>
      <c r="P17" s="2">
        <v>1.048</v>
      </c>
      <c r="Q17" s="2">
        <v>1.03</v>
      </c>
      <c r="R17" s="2">
        <v>1.0049999999999999</v>
      </c>
      <c r="S17" s="2">
        <v>1.0089999999999999</v>
      </c>
      <c r="T17" s="2">
        <v>1.018</v>
      </c>
      <c r="U17" s="2">
        <v>0.97299999999999998</v>
      </c>
      <c r="X17" s="19">
        <f t="shared" si="0"/>
        <v>44</v>
      </c>
      <c r="Y17" s="24">
        <f t="shared" si="2"/>
        <v>1.0045500000000001</v>
      </c>
      <c r="Z17" s="2">
        <f t="shared" si="1"/>
        <v>9</v>
      </c>
      <c r="AE17" s="2">
        <v>25</v>
      </c>
      <c r="AF17" s="2">
        <v>1.0009999999999999</v>
      </c>
      <c r="AG17" s="2">
        <v>0.996</v>
      </c>
      <c r="AH17" s="2">
        <v>1.0049999999999999</v>
      </c>
      <c r="AI17" s="2">
        <v>1</v>
      </c>
      <c r="AJ17" s="2">
        <v>1.0680000000000001</v>
      </c>
      <c r="AK17" s="2">
        <v>0.97499999999999998</v>
      </c>
      <c r="AL17" s="2">
        <v>0.998</v>
      </c>
      <c r="AM17" s="2">
        <v>0.98399999999999999</v>
      </c>
      <c r="AN17" s="2">
        <v>1.0389999999999999</v>
      </c>
      <c r="AO17" s="2">
        <v>0.98099999999999998</v>
      </c>
      <c r="AP17" s="2">
        <v>1.016</v>
      </c>
      <c r="AQ17" s="2">
        <v>0.997</v>
      </c>
      <c r="AR17" s="2">
        <v>0.98</v>
      </c>
      <c r="AS17" s="2">
        <v>1.0209999999999999</v>
      </c>
      <c r="AT17" s="2">
        <v>0.97499999999999998</v>
      </c>
      <c r="AU17" s="2">
        <v>0.97599999999999998</v>
      </c>
      <c r="AV17" s="2">
        <v>1.0209999999999999</v>
      </c>
      <c r="AW17" s="2">
        <v>1.0329999999999999</v>
      </c>
      <c r="AX17" s="2">
        <v>1.0269999999999999</v>
      </c>
      <c r="AY17" s="2">
        <v>0.96299999999999997</v>
      </c>
      <c r="AZ17" s="19">
        <v>49</v>
      </c>
      <c r="BA17" s="24">
        <v>1.0028000000000001</v>
      </c>
      <c r="BB17" s="2">
        <v>13</v>
      </c>
      <c r="CA17" s="19"/>
      <c r="CB17" s="24"/>
    </row>
    <row r="18" spans="1:80" x14ac:dyDescent="0.2">
      <c r="A18" s="2">
        <v>14</v>
      </c>
      <c r="B18" s="2">
        <v>1.006</v>
      </c>
      <c r="C18" s="2">
        <v>0.96299999999999997</v>
      </c>
      <c r="D18" s="2">
        <v>0.98799999999999999</v>
      </c>
      <c r="E18" s="2">
        <v>0.98699999999999999</v>
      </c>
      <c r="F18" s="2">
        <v>1.0189999999999999</v>
      </c>
      <c r="G18" s="2">
        <v>1.0229999999999999</v>
      </c>
      <c r="H18" s="2">
        <v>1.0129999999999999</v>
      </c>
      <c r="I18" s="2">
        <v>1.0069999999999999</v>
      </c>
      <c r="J18" s="2">
        <v>0.98099999999999998</v>
      </c>
      <c r="K18" s="2">
        <v>0.995</v>
      </c>
      <c r="L18" s="2">
        <v>0.98799999999999999</v>
      </c>
      <c r="M18" s="2">
        <v>1.0029999999999999</v>
      </c>
      <c r="N18" s="2">
        <v>1.02</v>
      </c>
      <c r="O18" s="2">
        <v>0.98599999999999999</v>
      </c>
      <c r="P18" s="2">
        <v>0.95299999999999996</v>
      </c>
      <c r="Q18" s="2">
        <v>0.96899999999999997</v>
      </c>
      <c r="R18" s="2">
        <v>0.995</v>
      </c>
      <c r="S18" s="2">
        <v>0.99299999999999999</v>
      </c>
      <c r="T18" s="2">
        <v>0.98099999999999998</v>
      </c>
      <c r="U18" s="2">
        <v>1.024</v>
      </c>
      <c r="X18" s="19">
        <f t="shared" si="0"/>
        <v>10</v>
      </c>
      <c r="Y18" s="24">
        <f t="shared" si="2"/>
        <v>0.99469999999999992</v>
      </c>
      <c r="Z18" s="2">
        <f t="shared" si="1"/>
        <v>43</v>
      </c>
      <c r="AE18" s="2">
        <v>4</v>
      </c>
      <c r="AF18" s="2">
        <v>1.016</v>
      </c>
      <c r="AG18" s="2">
        <v>1.0049999999999999</v>
      </c>
      <c r="AH18" s="2">
        <v>1.0009999999999999</v>
      </c>
      <c r="AI18" s="2">
        <v>1.0029999999999999</v>
      </c>
      <c r="AJ18" s="2">
        <v>0.97099999999999997</v>
      </c>
      <c r="AK18" s="2">
        <v>0.99</v>
      </c>
      <c r="AL18" s="2">
        <v>1.0009999999999999</v>
      </c>
      <c r="AM18" s="2">
        <v>1.0089999999999999</v>
      </c>
      <c r="AN18" s="2">
        <v>1.02</v>
      </c>
      <c r="AO18" s="2">
        <v>1.03</v>
      </c>
      <c r="AP18" s="2">
        <v>0.98899999999999999</v>
      </c>
      <c r="AQ18" s="2">
        <v>0.98499999999999999</v>
      </c>
      <c r="AR18" s="2">
        <v>1.004</v>
      </c>
      <c r="AS18" s="2">
        <v>1.016</v>
      </c>
      <c r="AT18" s="2">
        <v>1.0049999999999999</v>
      </c>
      <c r="AU18" s="2">
        <v>0.98799999999999999</v>
      </c>
      <c r="AV18" s="2">
        <v>0.99</v>
      </c>
      <c r="AW18" s="2">
        <v>1</v>
      </c>
      <c r="AX18" s="2">
        <v>1.0089999999999999</v>
      </c>
      <c r="AY18" s="2">
        <v>1.0229999999999999</v>
      </c>
      <c r="AZ18" s="19">
        <v>12</v>
      </c>
      <c r="BA18" s="24">
        <v>1.0027499999999998</v>
      </c>
      <c r="BB18" s="2">
        <v>14</v>
      </c>
      <c r="CA18" s="19"/>
      <c r="CB18" s="24"/>
    </row>
    <row r="19" spans="1:80" x14ac:dyDescent="0.2">
      <c r="A19" s="2">
        <v>15</v>
      </c>
      <c r="B19" s="2">
        <v>0.998</v>
      </c>
      <c r="C19" s="2">
        <v>0.97399999999999998</v>
      </c>
      <c r="D19" s="2">
        <v>1.0149999999999999</v>
      </c>
      <c r="E19" s="2">
        <v>0.998</v>
      </c>
      <c r="F19" s="2">
        <v>0.97</v>
      </c>
      <c r="G19" s="2">
        <v>0.97499999999999998</v>
      </c>
      <c r="H19" s="2">
        <v>0.97499999999999998</v>
      </c>
      <c r="I19" s="2">
        <v>1.0089999999999999</v>
      </c>
      <c r="J19" s="2">
        <v>0.96799999999999997</v>
      </c>
      <c r="K19" s="2">
        <v>0.995</v>
      </c>
      <c r="L19" s="2">
        <v>1.008</v>
      </c>
      <c r="M19" s="2">
        <v>0.995</v>
      </c>
      <c r="N19" s="2">
        <v>0.96799999999999997</v>
      </c>
      <c r="O19" s="2">
        <v>0.995</v>
      </c>
      <c r="P19" s="2">
        <v>1.0169999999999999</v>
      </c>
      <c r="Q19" s="2">
        <v>1.046</v>
      </c>
      <c r="R19" s="2">
        <v>1.034</v>
      </c>
      <c r="S19" s="2">
        <v>0.99</v>
      </c>
      <c r="T19" s="2">
        <v>1.008</v>
      </c>
      <c r="U19" s="2">
        <v>1.0289999999999999</v>
      </c>
      <c r="X19" s="19">
        <f t="shared" si="0"/>
        <v>5</v>
      </c>
      <c r="Y19" s="24">
        <f t="shared" si="2"/>
        <v>0.99834999999999963</v>
      </c>
      <c r="Z19" s="2">
        <f t="shared" si="1"/>
        <v>31</v>
      </c>
      <c r="AE19" s="2">
        <v>42</v>
      </c>
      <c r="AF19" s="2">
        <v>0.95499999999999996</v>
      </c>
      <c r="AG19" s="2">
        <v>1</v>
      </c>
      <c r="AH19" s="2">
        <v>1.006</v>
      </c>
      <c r="AI19" s="2">
        <v>1.0069999999999999</v>
      </c>
      <c r="AJ19" s="2">
        <v>1.0169999999999999</v>
      </c>
      <c r="AK19" s="2">
        <v>1.002</v>
      </c>
      <c r="AL19" s="2">
        <v>1.018</v>
      </c>
      <c r="AM19" s="2">
        <v>0.98799999999999999</v>
      </c>
      <c r="AN19" s="2">
        <v>1.0149999999999999</v>
      </c>
      <c r="AO19" s="2">
        <v>0.99199999999999999</v>
      </c>
      <c r="AP19" s="2">
        <v>0.99399999999999999</v>
      </c>
      <c r="AQ19" s="2">
        <v>0.97</v>
      </c>
      <c r="AR19" s="2">
        <v>0.97699999999999998</v>
      </c>
      <c r="AS19" s="2">
        <v>1.03</v>
      </c>
      <c r="AT19" s="2">
        <v>1.01</v>
      </c>
      <c r="AU19" s="2">
        <v>1.024</v>
      </c>
      <c r="AV19" s="2">
        <v>1.014</v>
      </c>
      <c r="AW19" s="2">
        <v>1.0049999999999999</v>
      </c>
      <c r="AX19" s="2">
        <v>1.04</v>
      </c>
      <c r="AY19" s="2">
        <v>0.99099999999999999</v>
      </c>
      <c r="AZ19" s="19">
        <v>31</v>
      </c>
      <c r="BA19" s="24">
        <v>1.0027499999999998</v>
      </c>
      <c r="BB19" s="2">
        <v>14</v>
      </c>
      <c r="CA19" s="19"/>
      <c r="CB19" s="24"/>
    </row>
    <row r="20" spans="1:80" x14ac:dyDescent="0.2">
      <c r="A20" s="2">
        <v>16</v>
      </c>
      <c r="B20" s="2">
        <v>1.0009999999999999</v>
      </c>
      <c r="C20" s="2">
        <v>1.026</v>
      </c>
      <c r="D20" s="2">
        <v>0.98099999999999998</v>
      </c>
      <c r="E20" s="2">
        <v>1.0049999999999999</v>
      </c>
      <c r="F20" s="2">
        <v>1.0289999999999999</v>
      </c>
      <c r="G20" s="2">
        <v>1.0209999999999999</v>
      </c>
      <c r="H20" s="2">
        <v>1.0249999999999999</v>
      </c>
      <c r="I20" s="2">
        <v>0.98699999999999999</v>
      </c>
      <c r="J20" s="2">
        <v>1.03</v>
      </c>
      <c r="K20" s="2">
        <v>1.0069999999999999</v>
      </c>
      <c r="L20" s="2">
        <v>0.99299999999999999</v>
      </c>
      <c r="M20" s="2">
        <v>1.0029999999999999</v>
      </c>
      <c r="N20" s="2">
        <v>1.034</v>
      </c>
      <c r="O20" s="2">
        <v>1.0049999999999999</v>
      </c>
      <c r="P20" s="2">
        <v>0.98299999999999998</v>
      </c>
      <c r="Q20" s="2">
        <v>0.95399999999999996</v>
      </c>
      <c r="R20" s="2">
        <v>0.96599999999999997</v>
      </c>
      <c r="S20" s="2">
        <v>1.0089999999999999</v>
      </c>
      <c r="T20" s="2">
        <v>0.99099999999999999</v>
      </c>
      <c r="U20" s="2">
        <v>0.97699999999999998</v>
      </c>
      <c r="X20" s="19">
        <f t="shared" si="0"/>
        <v>40</v>
      </c>
      <c r="Y20" s="24">
        <f t="shared" si="2"/>
        <v>1.00135</v>
      </c>
      <c r="Z20" s="2">
        <f t="shared" si="1"/>
        <v>22</v>
      </c>
      <c r="AE20" s="2">
        <v>49</v>
      </c>
      <c r="AF20" s="2">
        <v>1.0009999999999999</v>
      </c>
      <c r="AG20" s="2">
        <v>1.02</v>
      </c>
      <c r="AH20" s="2">
        <v>0.97499999999999998</v>
      </c>
      <c r="AI20" s="2">
        <v>0.999</v>
      </c>
      <c r="AJ20" s="2">
        <v>1.014</v>
      </c>
      <c r="AK20" s="2">
        <v>1.012</v>
      </c>
      <c r="AL20" s="2">
        <v>0.996</v>
      </c>
      <c r="AM20" s="2">
        <v>1.046</v>
      </c>
      <c r="AN20" s="2">
        <v>1.006</v>
      </c>
      <c r="AO20" s="2">
        <v>1.0229999999999999</v>
      </c>
      <c r="AP20" s="2">
        <v>0.98699999999999999</v>
      </c>
      <c r="AQ20" s="2">
        <v>1.006</v>
      </c>
      <c r="AR20" s="2">
        <v>0.98599999999999999</v>
      </c>
      <c r="AS20" s="2">
        <v>0.997</v>
      </c>
      <c r="AT20" s="2">
        <v>1.0029999999999999</v>
      </c>
      <c r="AU20" s="2">
        <v>1.014</v>
      </c>
      <c r="AV20" s="2">
        <v>1.0109999999999999</v>
      </c>
      <c r="AW20" s="2">
        <v>0.97199999999999998</v>
      </c>
      <c r="AX20" s="2">
        <v>0.99</v>
      </c>
      <c r="AY20" s="2">
        <v>0.996</v>
      </c>
      <c r="AZ20" s="19">
        <v>28</v>
      </c>
      <c r="BA20" s="24">
        <v>1.0026999999999999</v>
      </c>
      <c r="BB20" s="2">
        <v>16</v>
      </c>
      <c r="CA20" s="19"/>
      <c r="CB20" s="24"/>
    </row>
    <row r="21" spans="1:80" x14ac:dyDescent="0.2">
      <c r="A21" s="2">
        <v>17</v>
      </c>
      <c r="B21" s="2">
        <v>0.98899999999999999</v>
      </c>
      <c r="C21" s="2">
        <v>1.0169999999999999</v>
      </c>
      <c r="D21" s="2">
        <v>0.998</v>
      </c>
      <c r="E21" s="2">
        <v>1.0129999999999999</v>
      </c>
      <c r="F21" s="2">
        <v>0.98599999999999999</v>
      </c>
      <c r="G21" s="2">
        <v>1.01</v>
      </c>
      <c r="H21" s="2">
        <v>0.97199999999999998</v>
      </c>
      <c r="I21" s="2">
        <v>1.0109999999999999</v>
      </c>
      <c r="J21" s="2">
        <v>0.99</v>
      </c>
      <c r="K21" s="2">
        <v>1.0049999999999999</v>
      </c>
      <c r="L21" s="2">
        <v>1.046</v>
      </c>
      <c r="M21" s="2">
        <v>1.018</v>
      </c>
      <c r="N21" s="2">
        <v>1.0409999999999999</v>
      </c>
      <c r="O21" s="2">
        <v>0.97199999999999998</v>
      </c>
      <c r="P21" s="2">
        <v>1.0429999999999999</v>
      </c>
      <c r="Q21" s="2">
        <v>0.99099999999999999</v>
      </c>
      <c r="R21" s="2">
        <v>0.99099999999999999</v>
      </c>
      <c r="S21" s="2">
        <v>0.98399999999999999</v>
      </c>
      <c r="T21" s="2">
        <v>1.0049999999999999</v>
      </c>
      <c r="U21" s="2">
        <v>0.997</v>
      </c>
      <c r="X21" s="19">
        <f t="shared" si="0"/>
        <v>27</v>
      </c>
      <c r="Y21" s="24">
        <f t="shared" si="2"/>
        <v>1.0039499999999999</v>
      </c>
      <c r="Z21" s="2">
        <f t="shared" si="1"/>
        <v>10</v>
      </c>
      <c r="AE21" s="2">
        <v>34</v>
      </c>
      <c r="AF21" s="2">
        <v>0.996</v>
      </c>
      <c r="AG21" s="2">
        <v>0.997</v>
      </c>
      <c r="AH21" s="2">
        <v>1.0089999999999999</v>
      </c>
      <c r="AI21" s="2">
        <v>0.98699999999999999</v>
      </c>
      <c r="AJ21" s="2">
        <v>1.0229999999999999</v>
      </c>
      <c r="AK21" s="2">
        <v>1.0089999999999999</v>
      </c>
      <c r="AL21" s="2">
        <v>1.0049999999999999</v>
      </c>
      <c r="AM21" s="2">
        <v>1.0109999999999999</v>
      </c>
      <c r="AN21" s="2">
        <v>1.034</v>
      </c>
      <c r="AO21" s="2">
        <v>0.99</v>
      </c>
      <c r="AP21" s="2">
        <v>0.97399999999999998</v>
      </c>
      <c r="AQ21" s="2">
        <v>1.018</v>
      </c>
      <c r="AR21" s="2">
        <v>0.95899999999999996</v>
      </c>
      <c r="AS21" s="2">
        <v>0.99199999999999999</v>
      </c>
      <c r="AT21" s="2">
        <v>0.998</v>
      </c>
      <c r="AU21" s="2">
        <v>1.0409999999999999</v>
      </c>
      <c r="AV21" s="2">
        <v>0.98899999999999999</v>
      </c>
      <c r="AW21" s="2">
        <v>1.022</v>
      </c>
      <c r="AX21" s="2">
        <v>0.97799999999999998</v>
      </c>
      <c r="AY21" s="2">
        <v>1.0189999999999999</v>
      </c>
      <c r="AZ21" s="19">
        <v>13</v>
      </c>
      <c r="BA21" s="24">
        <v>1.0025499999999998</v>
      </c>
      <c r="BB21" s="2">
        <v>17</v>
      </c>
      <c r="CA21" s="19"/>
      <c r="CB21" s="24"/>
    </row>
    <row r="22" spans="1:80" x14ac:dyDescent="0.2">
      <c r="A22" s="2">
        <v>18</v>
      </c>
      <c r="B22" s="2">
        <v>1.0109999999999999</v>
      </c>
      <c r="C22" s="2">
        <v>0.98699999999999999</v>
      </c>
      <c r="D22" s="2">
        <v>1.0009999999999999</v>
      </c>
      <c r="E22" s="2">
        <v>0.99</v>
      </c>
      <c r="F22" s="2">
        <v>1.014</v>
      </c>
      <c r="G22" s="2">
        <v>0.98399999999999999</v>
      </c>
      <c r="H22" s="2">
        <v>1.026</v>
      </c>
      <c r="I22" s="2">
        <v>0.99299999999999999</v>
      </c>
      <c r="J22" s="2">
        <v>1.0069999999999999</v>
      </c>
      <c r="K22" s="2">
        <v>0.99399999999999999</v>
      </c>
      <c r="L22" s="2">
        <v>0.95599999999999996</v>
      </c>
      <c r="M22" s="2">
        <v>0.98899999999999999</v>
      </c>
      <c r="N22" s="2">
        <v>0.95899999999999996</v>
      </c>
      <c r="O22" s="2">
        <v>1.0269999999999999</v>
      </c>
      <c r="P22" s="2">
        <v>0.95799999999999996</v>
      </c>
      <c r="Q22" s="2">
        <v>1.006</v>
      </c>
      <c r="R22" s="2">
        <v>1.0089999999999999</v>
      </c>
      <c r="S22" s="2">
        <v>1.0149999999999999</v>
      </c>
      <c r="T22" s="2">
        <v>0.99099999999999999</v>
      </c>
      <c r="U22" s="2">
        <v>1.002</v>
      </c>
      <c r="X22" s="19">
        <f t="shared" si="0"/>
        <v>22</v>
      </c>
      <c r="Y22" s="24">
        <f t="shared" si="2"/>
        <v>0.99594999999999989</v>
      </c>
      <c r="Z22" s="2">
        <f t="shared" si="1"/>
        <v>40</v>
      </c>
      <c r="AE22" s="2">
        <v>24</v>
      </c>
      <c r="AF22" s="2">
        <v>0.96899999999999997</v>
      </c>
      <c r="AG22" s="2">
        <v>1.0289999999999999</v>
      </c>
      <c r="AH22" s="2">
        <v>0.99199999999999999</v>
      </c>
      <c r="AI22" s="2">
        <v>1.024</v>
      </c>
      <c r="AJ22" s="2">
        <v>1.004</v>
      </c>
      <c r="AK22" s="2">
        <v>1.036</v>
      </c>
      <c r="AL22" s="2">
        <v>1.002</v>
      </c>
      <c r="AM22" s="2">
        <v>0.95599999999999996</v>
      </c>
      <c r="AN22" s="2">
        <v>0.995</v>
      </c>
      <c r="AO22" s="2">
        <v>1.002</v>
      </c>
      <c r="AP22" s="2">
        <v>1.024</v>
      </c>
      <c r="AQ22" s="2">
        <v>0.996</v>
      </c>
      <c r="AR22" s="2">
        <v>1.012</v>
      </c>
      <c r="AS22" s="2">
        <v>1.036</v>
      </c>
      <c r="AT22" s="2">
        <v>1.0109999999999999</v>
      </c>
      <c r="AU22" s="2">
        <v>0.98</v>
      </c>
      <c r="AV22" s="2">
        <v>1.03</v>
      </c>
      <c r="AW22" s="2">
        <v>0.96899999999999997</v>
      </c>
      <c r="AX22" s="2">
        <v>0.98399999999999999</v>
      </c>
      <c r="AY22" s="2">
        <v>0.996</v>
      </c>
      <c r="AZ22" s="19">
        <v>28</v>
      </c>
      <c r="BA22" s="24">
        <v>1.0023500000000001</v>
      </c>
      <c r="BB22" s="2">
        <v>18</v>
      </c>
      <c r="CA22" s="19"/>
      <c r="CB22" s="24"/>
    </row>
    <row r="23" spans="1:80" x14ac:dyDescent="0.2">
      <c r="A23" s="2">
        <v>19</v>
      </c>
      <c r="B23" s="2">
        <v>0.97799999999999998</v>
      </c>
      <c r="C23" s="2">
        <v>0.98499999999999999</v>
      </c>
      <c r="D23" s="2">
        <v>0.96499999999999997</v>
      </c>
      <c r="E23" s="2">
        <v>1.0169999999999999</v>
      </c>
      <c r="F23" s="2">
        <v>1.0089999999999999</v>
      </c>
      <c r="G23" s="2">
        <v>0.97499999999999998</v>
      </c>
      <c r="H23" s="2">
        <v>0.98199999999999998</v>
      </c>
      <c r="I23" s="2">
        <v>1.0189999999999999</v>
      </c>
      <c r="J23" s="2">
        <v>0.98399999999999999</v>
      </c>
      <c r="K23" s="2">
        <v>0.99299999999999999</v>
      </c>
      <c r="L23" s="2">
        <v>0.98799999999999999</v>
      </c>
      <c r="M23" s="2">
        <v>0.96399999999999997</v>
      </c>
      <c r="N23" s="2">
        <v>0.98899999999999999</v>
      </c>
      <c r="O23" s="2">
        <v>1.0029999999999999</v>
      </c>
      <c r="P23" s="2">
        <v>0.95699999999999996</v>
      </c>
      <c r="Q23" s="2">
        <v>1.01</v>
      </c>
      <c r="R23" s="2">
        <v>0.996</v>
      </c>
      <c r="S23" s="2">
        <v>1.0189999999999999</v>
      </c>
      <c r="T23" s="2">
        <v>1.0109999999999999</v>
      </c>
      <c r="U23" s="2">
        <v>1.016</v>
      </c>
      <c r="X23" s="19">
        <f t="shared" si="0"/>
        <v>15</v>
      </c>
      <c r="Y23" s="24">
        <f t="shared" si="2"/>
        <v>0.99299999999999999</v>
      </c>
      <c r="Z23" s="2">
        <f t="shared" si="1"/>
        <v>49</v>
      </c>
      <c r="AE23" s="2">
        <v>11</v>
      </c>
      <c r="AF23" s="2">
        <v>1.0249999999999999</v>
      </c>
      <c r="AG23" s="2">
        <v>0.98399999999999999</v>
      </c>
      <c r="AH23" s="2">
        <v>0.98499999999999999</v>
      </c>
      <c r="AI23" s="2">
        <v>1.0249999999999999</v>
      </c>
      <c r="AJ23" s="2">
        <v>0.98599999999999999</v>
      </c>
      <c r="AK23" s="2">
        <v>0.99299999999999999</v>
      </c>
      <c r="AL23" s="2">
        <v>1.002</v>
      </c>
      <c r="AM23" s="2">
        <v>1.02</v>
      </c>
      <c r="AN23" s="2">
        <v>1.008</v>
      </c>
      <c r="AO23" s="2">
        <v>1.03</v>
      </c>
      <c r="AP23" s="2">
        <v>1.0189999999999999</v>
      </c>
      <c r="AQ23" s="2">
        <v>1.0009999999999999</v>
      </c>
      <c r="AR23" s="2">
        <v>1.0189999999999999</v>
      </c>
      <c r="AS23" s="2">
        <v>0.99299999999999999</v>
      </c>
      <c r="AT23" s="2">
        <v>1.0269999999999999</v>
      </c>
      <c r="AU23" s="2">
        <v>0.99199999999999999</v>
      </c>
      <c r="AV23" s="2">
        <v>0.996</v>
      </c>
      <c r="AW23" s="2">
        <v>1.0049999999999999</v>
      </c>
      <c r="AX23" s="2">
        <v>0.98599999999999999</v>
      </c>
      <c r="AY23" s="2">
        <v>0.94699999999999995</v>
      </c>
      <c r="AZ23" s="19">
        <v>50</v>
      </c>
      <c r="BA23" s="24">
        <v>1.0021499999999999</v>
      </c>
      <c r="BB23" s="2">
        <v>19</v>
      </c>
      <c r="CA23" s="19"/>
      <c r="CB23" s="24"/>
    </row>
    <row r="24" spans="1:80" x14ac:dyDescent="0.2">
      <c r="A24" s="2">
        <v>20</v>
      </c>
      <c r="B24" s="2">
        <v>1.0209999999999999</v>
      </c>
      <c r="C24" s="2">
        <v>1.02</v>
      </c>
      <c r="D24" s="2">
        <v>1.04</v>
      </c>
      <c r="E24" s="2">
        <v>0.98199999999999998</v>
      </c>
      <c r="F24" s="2">
        <v>0.98599999999999999</v>
      </c>
      <c r="G24" s="2">
        <v>1.0309999999999999</v>
      </c>
      <c r="H24" s="2">
        <v>1.014</v>
      </c>
      <c r="I24" s="2">
        <v>0.97799999999999998</v>
      </c>
      <c r="J24" s="2">
        <v>1.0129999999999999</v>
      </c>
      <c r="K24" s="2">
        <v>1.006</v>
      </c>
      <c r="L24" s="2">
        <v>1.014</v>
      </c>
      <c r="M24" s="2">
        <v>1.0449999999999999</v>
      </c>
      <c r="N24" s="2">
        <v>1.01</v>
      </c>
      <c r="O24" s="2">
        <v>0.999</v>
      </c>
      <c r="P24" s="2">
        <v>1.044</v>
      </c>
      <c r="Q24" s="2">
        <v>0.98699999999999999</v>
      </c>
      <c r="R24" s="2">
        <v>1.006</v>
      </c>
      <c r="S24" s="2">
        <v>0.97799999999999998</v>
      </c>
      <c r="T24" s="2">
        <v>0.99199999999999999</v>
      </c>
      <c r="U24" s="2">
        <v>0.99099999999999999</v>
      </c>
      <c r="X24" s="19">
        <f t="shared" si="0"/>
        <v>31</v>
      </c>
      <c r="Y24" s="24">
        <f t="shared" si="2"/>
        <v>1.0078499999999999</v>
      </c>
      <c r="Z24" s="2">
        <f t="shared" si="1"/>
        <v>2</v>
      </c>
      <c r="AE24" s="2">
        <v>21</v>
      </c>
      <c r="AF24" s="2">
        <v>1.0369999999999999</v>
      </c>
      <c r="AG24" s="2">
        <v>1.01</v>
      </c>
      <c r="AH24" s="2">
        <v>0.998</v>
      </c>
      <c r="AI24" s="2">
        <v>0.999</v>
      </c>
      <c r="AJ24" s="2">
        <v>0.995</v>
      </c>
      <c r="AK24" s="2">
        <v>1.046</v>
      </c>
      <c r="AL24" s="2">
        <v>1.0149999999999999</v>
      </c>
      <c r="AM24" s="2">
        <v>1.014</v>
      </c>
      <c r="AN24" s="2">
        <v>0.98399999999999999</v>
      </c>
      <c r="AO24" s="2">
        <v>0.99399999999999999</v>
      </c>
      <c r="AP24" s="2">
        <v>0.99299999999999999</v>
      </c>
      <c r="AQ24" s="2">
        <v>0.99399999999999999</v>
      </c>
      <c r="AR24" s="2">
        <v>0.97799999999999998</v>
      </c>
      <c r="AS24" s="2">
        <v>0.99099999999999999</v>
      </c>
      <c r="AT24" s="2">
        <v>1</v>
      </c>
      <c r="AU24" s="2">
        <v>1.004</v>
      </c>
      <c r="AV24" s="2">
        <v>1.03</v>
      </c>
      <c r="AW24" s="2">
        <v>0.94799999999999995</v>
      </c>
      <c r="AX24" s="2">
        <v>0.98699999999999999</v>
      </c>
      <c r="AY24" s="2">
        <v>1.026</v>
      </c>
      <c r="AZ24" s="19">
        <v>8</v>
      </c>
      <c r="BA24" s="24">
        <v>1.0021499999999999</v>
      </c>
      <c r="BB24" s="2">
        <v>19</v>
      </c>
      <c r="CA24" s="19"/>
      <c r="CB24" s="24"/>
    </row>
    <row r="25" spans="1:80" x14ac:dyDescent="0.2">
      <c r="A25" s="2">
        <v>21</v>
      </c>
      <c r="B25" s="2">
        <v>1.0369999999999999</v>
      </c>
      <c r="C25" s="2">
        <v>1.01</v>
      </c>
      <c r="D25" s="2">
        <v>0.998</v>
      </c>
      <c r="E25" s="2">
        <v>0.999</v>
      </c>
      <c r="F25" s="2">
        <v>0.995</v>
      </c>
      <c r="G25" s="2">
        <v>1.046</v>
      </c>
      <c r="H25" s="2">
        <v>1.0149999999999999</v>
      </c>
      <c r="I25" s="2">
        <v>1.014</v>
      </c>
      <c r="J25" s="2">
        <v>0.98399999999999999</v>
      </c>
      <c r="K25" s="2">
        <v>0.99399999999999999</v>
      </c>
      <c r="L25" s="2">
        <v>0.99299999999999999</v>
      </c>
      <c r="M25" s="2">
        <v>0.99399999999999999</v>
      </c>
      <c r="N25" s="2">
        <v>0.97799999999999998</v>
      </c>
      <c r="O25" s="2">
        <v>0.99099999999999999</v>
      </c>
      <c r="P25" s="2">
        <v>1</v>
      </c>
      <c r="Q25" s="2">
        <v>1.004</v>
      </c>
      <c r="R25" s="2">
        <v>1.03</v>
      </c>
      <c r="S25" s="2">
        <v>0.94799999999999995</v>
      </c>
      <c r="T25" s="2">
        <v>0.98699999999999999</v>
      </c>
      <c r="U25" s="2">
        <v>1.026</v>
      </c>
      <c r="X25" s="19">
        <f t="shared" si="0"/>
        <v>8</v>
      </c>
      <c r="Y25" s="24">
        <f t="shared" si="2"/>
        <v>1.0021499999999999</v>
      </c>
      <c r="Z25" s="2">
        <f t="shared" si="1"/>
        <v>19</v>
      </c>
      <c r="AE25" s="2">
        <v>46</v>
      </c>
      <c r="AF25" s="2">
        <v>1.0209999999999999</v>
      </c>
      <c r="AG25" s="2">
        <v>1.0109999999999999</v>
      </c>
      <c r="AH25" s="2">
        <v>0.96599999999999997</v>
      </c>
      <c r="AI25" s="2">
        <v>0.98699999999999999</v>
      </c>
      <c r="AJ25" s="2">
        <v>0.97799999999999998</v>
      </c>
      <c r="AK25" s="2">
        <v>1.032</v>
      </c>
      <c r="AL25" s="2">
        <v>1.0209999999999999</v>
      </c>
      <c r="AM25" s="2">
        <v>1.0149999999999999</v>
      </c>
      <c r="AN25" s="2">
        <v>1.006</v>
      </c>
      <c r="AO25" s="2">
        <v>0.98</v>
      </c>
      <c r="AP25" s="2">
        <v>0.97399999999999998</v>
      </c>
      <c r="AQ25" s="2">
        <v>0.97899999999999998</v>
      </c>
      <c r="AR25" s="2">
        <v>1.0229999999999999</v>
      </c>
      <c r="AS25" s="2">
        <v>1.004</v>
      </c>
      <c r="AT25" s="2">
        <v>0.99299999999999999</v>
      </c>
      <c r="AU25" s="2">
        <v>0.995</v>
      </c>
      <c r="AV25" s="2">
        <v>0.98099999999999998</v>
      </c>
      <c r="AW25" s="2">
        <v>1.0569999999999999</v>
      </c>
      <c r="AX25" s="2">
        <v>1.0009999999999999</v>
      </c>
      <c r="AY25" s="2">
        <v>1.004</v>
      </c>
      <c r="AZ25" s="19">
        <v>21</v>
      </c>
      <c r="BA25" s="24">
        <v>1.0014000000000001</v>
      </c>
      <c r="BB25" s="2">
        <v>21</v>
      </c>
      <c r="CA25" s="19"/>
      <c r="CB25" s="24"/>
    </row>
    <row r="26" spans="1:80" x14ac:dyDescent="0.2">
      <c r="A26" s="2">
        <v>22</v>
      </c>
      <c r="B26" s="2">
        <v>0.96799999999999997</v>
      </c>
      <c r="C26" s="2">
        <v>0.99299999999999999</v>
      </c>
      <c r="D26" s="2">
        <v>0.997</v>
      </c>
      <c r="E26" s="2">
        <v>0.999</v>
      </c>
      <c r="F26" s="2">
        <v>1.0069999999999999</v>
      </c>
      <c r="G26" s="2">
        <v>0.95899999999999996</v>
      </c>
      <c r="H26" s="2">
        <v>0.98699999999999999</v>
      </c>
      <c r="I26" s="2">
        <v>0.98299999999999998</v>
      </c>
      <c r="J26" s="2">
        <v>1.0209999999999999</v>
      </c>
      <c r="K26" s="2">
        <v>1.0029999999999999</v>
      </c>
      <c r="L26" s="2">
        <v>1.0109999999999999</v>
      </c>
      <c r="M26" s="2">
        <v>1.0089999999999999</v>
      </c>
      <c r="N26" s="2">
        <v>1.0229999999999999</v>
      </c>
      <c r="O26" s="2">
        <v>1.0089999999999999</v>
      </c>
      <c r="P26" s="2">
        <v>1.0009999999999999</v>
      </c>
      <c r="Q26" s="2">
        <v>0.99199999999999999</v>
      </c>
      <c r="R26" s="2">
        <v>0.97499999999999998</v>
      </c>
      <c r="S26" s="2">
        <v>1.052</v>
      </c>
      <c r="T26" s="2">
        <v>1.0109999999999999</v>
      </c>
      <c r="U26" s="2">
        <v>0.97199999999999998</v>
      </c>
      <c r="X26" s="19">
        <f t="shared" si="0"/>
        <v>46</v>
      </c>
      <c r="Y26" s="24">
        <f t="shared" si="2"/>
        <v>0.99859999999999993</v>
      </c>
      <c r="Z26" s="2">
        <f t="shared" si="1"/>
        <v>30</v>
      </c>
      <c r="AE26" s="2">
        <v>5</v>
      </c>
      <c r="AF26" s="2">
        <v>1.03</v>
      </c>
      <c r="AG26" s="2">
        <v>0.99099999999999999</v>
      </c>
      <c r="AH26" s="2">
        <v>1</v>
      </c>
      <c r="AI26" s="2">
        <v>1.0109999999999999</v>
      </c>
      <c r="AJ26" s="2">
        <v>1.0189999999999999</v>
      </c>
      <c r="AK26" s="2">
        <v>0.99299999999999999</v>
      </c>
      <c r="AL26" s="2">
        <v>1.0149999999999999</v>
      </c>
      <c r="AM26" s="2">
        <v>0.99199999999999999</v>
      </c>
      <c r="AN26" s="2">
        <v>1.008</v>
      </c>
      <c r="AO26" s="2">
        <v>0.999</v>
      </c>
      <c r="AP26" s="2">
        <v>0.995</v>
      </c>
      <c r="AQ26" s="2">
        <v>0.999</v>
      </c>
      <c r="AR26" s="2">
        <v>1.008</v>
      </c>
      <c r="AS26" s="2">
        <v>0.97599999999999998</v>
      </c>
      <c r="AT26" s="2">
        <v>1.002</v>
      </c>
      <c r="AU26" s="2">
        <v>1.0029999999999999</v>
      </c>
      <c r="AV26" s="2">
        <v>0.998</v>
      </c>
      <c r="AW26" s="2">
        <v>1.002</v>
      </c>
      <c r="AX26" s="2">
        <v>1.012</v>
      </c>
      <c r="AY26" s="2">
        <v>0.97399999999999998</v>
      </c>
      <c r="AZ26" s="19">
        <v>43</v>
      </c>
      <c r="BA26" s="24">
        <v>1.00135</v>
      </c>
      <c r="BB26" s="2">
        <v>22</v>
      </c>
      <c r="CA26" s="19"/>
      <c r="CB26" s="24"/>
    </row>
    <row r="27" spans="1:80" x14ac:dyDescent="0.2">
      <c r="A27" s="2">
        <v>23</v>
      </c>
      <c r="B27" s="2">
        <v>1.034</v>
      </c>
      <c r="C27" s="2">
        <v>0.97399999999999998</v>
      </c>
      <c r="D27" s="2">
        <v>1.0069999999999999</v>
      </c>
      <c r="E27" s="2">
        <v>0.97699999999999998</v>
      </c>
      <c r="F27" s="2">
        <v>0.998</v>
      </c>
      <c r="G27" s="2">
        <v>0.96499999999999997</v>
      </c>
      <c r="H27" s="2">
        <v>0.997</v>
      </c>
      <c r="I27" s="2">
        <v>1.042</v>
      </c>
      <c r="J27" s="2">
        <v>1</v>
      </c>
      <c r="K27" s="2">
        <v>1.0029999999999999</v>
      </c>
      <c r="L27" s="2">
        <v>0.97699999999999998</v>
      </c>
      <c r="M27" s="2">
        <v>1.0009999999999999</v>
      </c>
      <c r="N27" s="2">
        <v>0.99</v>
      </c>
      <c r="O27" s="2">
        <v>0.96499999999999997</v>
      </c>
      <c r="P27" s="2">
        <v>0.99</v>
      </c>
      <c r="Q27" s="2">
        <v>1.0189999999999999</v>
      </c>
      <c r="R27" s="2">
        <v>0.96799999999999997</v>
      </c>
      <c r="S27" s="2">
        <v>1.0309999999999999</v>
      </c>
      <c r="T27" s="2">
        <v>1.012</v>
      </c>
      <c r="U27" s="2">
        <v>1.002</v>
      </c>
      <c r="X27" s="19">
        <f t="shared" si="0"/>
        <v>22</v>
      </c>
      <c r="Y27" s="24">
        <f t="shared" si="2"/>
        <v>0.99759999999999993</v>
      </c>
      <c r="Z27" s="2">
        <f t="shared" si="1"/>
        <v>34</v>
      </c>
      <c r="AE27" s="2">
        <v>10</v>
      </c>
      <c r="AF27" s="2">
        <v>0.98899999999999999</v>
      </c>
      <c r="AG27" s="2">
        <v>0.97899999999999998</v>
      </c>
      <c r="AH27" s="2">
        <v>0.98499999999999999</v>
      </c>
      <c r="AI27" s="2">
        <v>0.97099999999999997</v>
      </c>
      <c r="AJ27" s="2">
        <v>1.0429999999999999</v>
      </c>
      <c r="AK27" s="2">
        <v>0.97599999999999998</v>
      </c>
      <c r="AL27" s="2">
        <v>1.0129999999999999</v>
      </c>
      <c r="AM27" s="2">
        <v>1.0249999999999999</v>
      </c>
      <c r="AN27" s="2">
        <v>0.996</v>
      </c>
      <c r="AO27" s="2">
        <v>0.98299999999999998</v>
      </c>
      <c r="AP27" s="2">
        <v>0.96099999999999997</v>
      </c>
      <c r="AQ27" s="2">
        <v>1.026</v>
      </c>
      <c r="AR27" s="2">
        <v>0.98199999999999998</v>
      </c>
      <c r="AS27" s="2">
        <v>1.052</v>
      </c>
      <c r="AT27" s="2">
        <v>1.0049999999999999</v>
      </c>
      <c r="AU27" s="2">
        <v>1.0009999999999999</v>
      </c>
      <c r="AV27" s="2">
        <v>1.0229999999999999</v>
      </c>
      <c r="AW27" s="2">
        <v>0.97599999999999998</v>
      </c>
      <c r="AX27" s="2">
        <v>1.0169999999999999</v>
      </c>
      <c r="AY27" s="2">
        <v>1.024</v>
      </c>
      <c r="AZ27" s="19">
        <v>10</v>
      </c>
      <c r="BA27" s="24">
        <v>1.00135</v>
      </c>
      <c r="BB27" s="2">
        <v>22</v>
      </c>
      <c r="CA27" s="19"/>
      <c r="CB27" s="24"/>
    </row>
    <row r="28" spans="1:80" x14ac:dyDescent="0.2">
      <c r="A28" s="2">
        <v>24</v>
      </c>
      <c r="B28" s="2">
        <v>0.96899999999999997</v>
      </c>
      <c r="C28" s="2">
        <v>1.0289999999999999</v>
      </c>
      <c r="D28" s="2">
        <v>0.99199999999999999</v>
      </c>
      <c r="E28" s="2">
        <v>1.024</v>
      </c>
      <c r="F28" s="2">
        <v>1.004</v>
      </c>
      <c r="G28" s="2">
        <v>1.036</v>
      </c>
      <c r="H28" s="2">
        <v>1.002</v>
      </c>
      <c r="I28" s="2">
        <v>0.95599999999999996</v>
      </c>
      <c r="J28" s="2">
        <v>0.995</v>
      </c>
      <c r="K28" s="2">
        <v>1.002</v>
      </c>
      <c r="L28" s="2">
        <v>1.024</v>
      </c>
      <c r="M28" s="2">
        <v>0.996</v>
      </c>
      <c r="N28" s="2">
        <v>1.012</v>
      </c>
      <c r="O28" s="2">
        <v>1.036</v>
      </c>
      <c r="P28" s="2">
        <v>1.0109999999999999</v>
      </c>
      <c r="Q28" s="2">
        <v>0.98</v>
      </c>
      <c r="R28" s="2">
        <v>1.03</v>
      </c>
      <c r="S28" s="2">
        <v>0.96899999999999997</v>
      </c>
      <c r="T28" s="2">
        <v>0.98399999999999999</v>
      </c>
      <c r="U28" s="2">
        <v>0.996</v>
      </c>
      <c r="X28" s="19">
        <f t="shared" si="0"/>
        <v>28</v>
      </c>
      <c r="Y28" s="24">
        <f t="shared" si="2"/>
        <v>1.0023500000000001</v>
      </c>
      <c r="Z28" s="2">
        <f t="shared" si="1"/>
        <v>18</v>
      </c>
      <c r="AE28" s="2">
        <v>16</v>
      </c>
      <c r="AF28" s="2">
        <v>1.0009999999999999</v>
      </c>
      <c r="AG28" s="2">
        <v>1.026</v>
      </c>
      <c r="AH28" s="2">
        <v>0.98099999999999998</v>
      </c>
      <c r="AI28" s="2">
        <v>1.0049999999999999</v>
      </c>
      <c r="AJ28" s="2">
        <v>1.0289999999999999</v>
      </c>
      <c r="AK28" s="2">
        <v>1.0209999999999999</v>
      </c>
      <c r="AL28" s="2">
        <v>1.0249999999999999</v>
      </c>
      <c r="AM28" s="2">
        <v>0.98699999999999999</v>
      </c>
      <c r="AN28" s="2">
        <v>1.03</v>
      </c>
      <c r="AO28" s="2">
        <v>1.0069999999999999</v>
      </c>
      <c r="AP28" s="2">
        <v>0.99299999999999999</v>
      </c>
      <c r="AQ28" s="2">
        <v>1.0029999999999999</v>
      </c>
      <c r="AR28" s="2">
        <v>1.034</v>
      </c>
      <c r="AS28" s="2">
        <v>1.0049999999999999</v>
      </c>
      <c r="AT28" s="2">
        <v>0.98299999999999998</v>
      </c>
      <c r="AU28" s="2">
        <v>0.95399999999999996</v>
      </c>
      <c r="AV28" s="2">
        <v>0.96599999999999997</v>
      </c>
      <c r="AW28" s="2">
        <v>1.0089999999999999</v>
      </c>
      <c r="AX28" s="2">
        <v>0.99099999999999999</v>
      </c>
      <c r="AY28" s="2">
        <v>0.97699999999999998</v>
      </c>
      <c r="AZ28" s="19">
        <v>40</v>
      </c>
      <c r="BA28" s="24">
        <v>1.00135</v>
      </c>
      <c r="BB28" s="2">
        <v>22</v>
      </c>
      <c r="CA28" s="19"/>
      <c r="CB28" s="24"/>
    </row>
    <row r="29" spans="1:80" x14ac:dyDescent="0.2">
      <c r="A29" s="2">
        <v>25</v>
      </c>
      <c r="B29" s="2">
        <v>1.0009999999999999</v>
      </c>
      <c r="C29" s="2">
        <v>0.996</v>
      </c>
      <c r="D29" s="2">
        <v>1.0049999999999999</v>
      </c>
      <c r="E29" s="2">
        <v>1</v>
      </c>
      <c r="F29" s="2">
        <v>1.0680000000000001</v>
      </c>
      <c r="G29" s="2">
        <v>0.97499999999999998</v>
      </c>
      <c r="H29" s="2">
        <v>0.998</v>
      </c>
      <c r="I29" s="2">
        <v>0.98399999999999999</v>
      </c>
      <c r="J29" s="2">
        <v>1.0389999999999999</v>
      </c>
      <c r="K29" s="2">
        <v>0.98099999999999998</v>
      </c>
      <c r="L29" s="2">
        <v>1.016</v>
      </c>
      <c r="M29" s="2">
        <v>0.997</v>
      </c>
      <c r="N29" s="2">
        <v>0.98</v>
      </c>
      <c r="O29" s="2">
        <v>1.0209999999999999</v>
      </c>
      <c r="P29" s="2">
        <v>0.97499999999999998</v>
      </c>
      <c r="Q29" s="2">
        <v>0.97599999999999998</v>
      </c>
      <c r="R29" s="2">
        <v>1.0209999999999999</v>
      </c>
      <c r="S29" s="2">
        <v>1.0329999999999999</v>
      </c>
      <c r="T29" s="2">
        <v>1.0269999999999999</v>
      </c>
      <c r="U29" s="2">
        <v>0.96299999999999997</v>
      </c>
      <c r="X29" s="19">
        <f t="shared" si="0"/>
        <v>49</v>
      </c>
      <c r="Y29" s="24">
        <f t="shared" si="2"/>
        <v>1.0028000000000001</v>
      </c>
      <c r="Z29" s="2">
        <f t="shared" si="1"/>
        <v>13</v>
      </c>
      <c r="AE29" s="2">
        <v>27</v>
      </c>
      <c r="AF29" s="2">
        <v>0.995</v>
      </c>
      <c r="AG29" s="2">
        <v>1.028</v>
      </c>
      <c r="AH29" s="2">
        <v>1.0089999999999999</v>
      </c>
      <c r="AI29" s="2">
        <v>0.95199999999999996</v>
      </c>
      <c r="AJ29" s="2">
        <v>0.97599999999999998</v>
      </c>
      <c r="AK29" s="2">
        <v>1.018</v>
      </c>
      <c r="AL29" s="2">
        <v>0.995</v>
      </c>
      <c r="AM29" s="2">
        <v>0.98499999999999999</v>
      </c>
      <c r="AN29" s="2">
        <v>1.03</v>
      </c>
      <c r="AO29" s="2">
        <v>0.99199999999999999</v>
      </c>
      <c r="AP29" s="2">
        <v>0.996</v>
      </c>
      <c r="AQ29" s="2">
        <v>1.0209999999999999</v>
      </c>
      <c r="AR29" s="2">
        <v>0.96</v>
      </c>
      <c r="AS29" s="2">
        <v>0.998</v>
      </c>
      <c r="AT29" s="2">
        <v>1.014</v>
      </c>
      <c r="AU29" s="2">
        <v>1.012</v>
      </c>
      <c r="AV29" s="2">
        <v>0.99299999999999999</v>
      </c>
      <c r="AW29" s="2">
        <v>1.0049999999999999</v>
      </c>
      <c r="AX29" s="2">
        <v>1.0189999999999999</v>
      </c>
      <c r="AY29" s="2">
        <v>1.0269999999999999</v>
      </c>
      <c r="AZ29" s="19">
        <v>7</v>
      </c>
      <c r="BA29" s="24">
        <v>1.00125</v>
      </c>
      <c r="BB29" s="2">
        <v>25</v>
      </c>
      <c r="CA29" s="19"/>
      <c r="CB29" s="24"/>
    </row>
    <row r="30" spans="1:80" x14ac:dyDescent="0.2">
      <c r="A30" s="2">
        <v>26</v>
      </c>
      <c r="B30" s="2">
        <v>0.999</v>
      </c>
      <c r="C30" s="2">
        <v>0.999</v>
      </c>
      <c r="D30" s="2">
        <v>0.995</v>
      </c>
      <c r="E30" s="2">
        <v>0.999</v>
      </c>
      <c r="F30" s="2">
        <v>0.94299999999999995</v>
      </c>
      <c r="G30" s="2">
        <v>1.026</v>
      </c>
      <c r="H30" s="2">
        <v>1.004</v>
      </c>
      <c r="I30" s="2">
        <v>1.0149999999999999</v>
      </c>
      <c r="J30" s="2">
        <v>0.96499999999999997</v>
      </c>
      <c r="K30" s="2">
        <v>1.02</v>
      </c>
      <c r="L30" s="2">
        <v>0.98099999999999998</v>
      </c>
      <c r="M30" s="2">
        <v>0.999</v>
      </c>
      <c r="N30" s="2">
        <v>1.018</v>
      </c>
      <c r="O30" s="2">
        <v>0.98299999999999998</v>
      </c>
      <c r="P30" s="2">
        <v>1.0209999999999999</v>
      </c>
      <c r="Q30" s="2">
        <v>1.0249999999999999</v>
      </c>
      <c r="R30" s="2">
        <v>0.98</v>
      </c>
      <c r="S30" s="2">
        <v>0.96899999999999997</v>
      </c>
      <c r="T30" s="2">
        <v>0.97299999999999998</v>
      </c>
      <c r="U30" s="2">
        <v>1.0329999999999999</v>
      </c>
      <c r="X30" s="19">
        <f t="shared" si="0"/>
        <v>2</v>
      </c>
      <c r="Y30" s="24">
        <f t="shared" si="2"/>
        <v>0.99735000000000018</v>
      </c>
      <c r="Z30" s="2">
        <f t="shared" si="1"/>
        <v>36</v>
      </c>
      <c r="AE30" s="2">
        <v>9</v>
      </c>
      <c r="AF30" s="2">
        <v>1.006</v>
      </c>
      <c r="AG30" s="2">
        <v>1.024</v>
      </c>
      <c r="AH30" s="2">
        <v>1.0189999999999999</v>
      </c>
      <c r="AI30" s="2">
        <v>1.0309999999999999</v>
      </c>
      <c r="AJ30" s="2">
        <v>0.95799999999999996</v>
      </c>
      <c r="AK30" s="2">
        <v>1.024</v>
      </c>
      <c r="AL30" s="2">
        <v>0.98299999999999998</v>
      </c>
      <c r="AM30" s="2">
        <v>0.97299999999999998</v>
      </c>
      <c r="AN30" s="2">
        <v>1.0069999999999999</v>
      </c>
      <c r="AO30" s="2">
        <v>1.014</v>
      </c>
      <c r="AP30" s="2">
        <v>1.0429999999999999</v>
      </c>
      <c r="AQ30" s="2">
        <v>0.97299999999999998</v>
      </c>
      <c r="AR30" s="2">
        <v>1.018</v>
      </c>
      <c r="AS30" s="2">
        <v>0.95199999999999996</v>
      </c>
      <c r="AT30" s="2">
        <v>0.998</v>
      </c>
      <c r="AU30" s="2">
        <v>0.997</v>
      </c>
      <c r="AV30" s="2">
        <v>0.97899999999999998</v>
      </c>
      <c r="AW30" s="2">
        <v>1.024</v>
      </c>
      <c r="AX30" s="2">
        <v>0.98299999999999998</v>
      </c>
      <c r="AY30" s="2">
        <v>0.97599999999999998</v>
      </c>
      <c r="AZ30" s="19">
        <v>41</v>
      </c>
      <c r="BA30" s="24">
        <v>0.99909999999999999</v>
      </c>
      <c r="BB30" s="2">
        <v>26</v>
      </c>
      <c r="CA30" s="19"/>
      <c r="CB30" s="24"/>
    </row>
    <row r="31" spans="1:80" x14ac:dyDescent="0.2">
      <c r="A31" s="2">
        <v>27</v>
      </c>
      <c r="B31" s="2">
        <v>0.995</v>
      </c>
      <c r="C31" s="2">
        <v>1.028</v>
      </c>
      <c r="D31" s="2">
        <v>1.0089999999999999</v>
      </c>
      <c r="E31" s="2">
        <v>0.95199999999999996</v>
      </c>
      <c r="F31" s="2">
        <v>0.97599999999999998</v>
      </c>
      <c r="G31" s="2">
        <v>1.018</v>
      </c>
      <c r="H31" s="2">
        <v>0.995</v>
      </c>
      <c r="I31" s="2">
        <v>0.98499999999999999</v>
      </c>
      <c r="J31" s="2">
        <v>1.03</v>
      </c>
      <c r="K31" s="2">
        <v>0.99199999999999999</v>
      </c>
      <c r="L31" s="2">
        <v>0.996</v>
      </c>
      <c r="M31" s="2">
        <v>1.0209999999999999</v>
      </c>
      <c r="N31" s="2">
        <v>0.96</v>
      </c>
      <c r="O31" s="2">
        <v>0.998</v>
      </c>
      <c r="P31" s="2">
        <v>1.014</v>
      </c>
      <c r="Q31" s="2">
        <v>1.012</v>
      </c>
      <c r="R31" s="2">
        <v>0.99299999999999999</v>
      </c>
      <c r="S31" s="2">
        <v>1.0049999999999999</v>
      </c>
      <c r="T31" s="2">
        <v>1.0189999999999999</v>
      </c>
      <c r="U31" s="2">
        <v>1.0269999999999999</v>
      </c>
      <c r="X31" s="19">
        <f t="shared" si="0"/>
        <v>7</v>
      </c>
      <c r="Y31" s="24">
        <f t="shared" si="2"/>
        <v>1.00125</v>
      </c>
      <c r="Z31" s="2">
        <f t="shared" si="1"/>
        <v>25</v>
      </c>
      <c r="AE31" s="2">
        <v>8</v>
      </c>
      <c r="AF31" s="2">
        <v>0.96599999999999997</v>
      </c>
      <c r="AG31" s="2">
        <v>0.98</v>
      </c>
      <c r="AH31" s="2">
        <v>0.97799999999999998</v>
      </c>
      <c r="AI31" s="2">
        <v>0.99399999999999999</v>
      </c>
      <c r="AJ31" s="2">
        <v>1.0209999999999999</v>
      </c>
      <c r="AK31" s="2">
        <v>1.02</v>
      </c>
      <c r="AL31" s="2">
        <v>0.95599999999999996</v>
      </c>
      <c r="AM31" s="2">
        <v>1.022</v>
      </c>
      <c r="AN31" s="2">
        <v>0.98199999999999998</v>
      </c>
      <c r="AO31" s="2">
        <v>0.96799999999999997</v>
      </c>
      <c r="AP31" s="2">
        <v>1.0029999999999999</v>
      </c>
      <c r="AQ31" s="2">
        <v>0.998</v>
      </c>
      <c r="AR31" s="2">
        <v>0.97499999999999998</v>
      </c>
      <c r="AS31" s="2">
        <v>1.0329999999999999</v>
      </c>
      <c r="AT31" s="2">
        <v>1.012</v>
      </c>
      <c r="AU31" s="2">
        <v>0.99299999999999999</v>
      </c>
      <c r="AV31" s="2">
        <v>0.99</v>
      </c>
      <c r="AW31" s="2">
        <v>1.036</v>
      </c>
      <c r="AX31" s="2">
        <v>1.0409999999999999</v>
      </c>
      <c r="AY31" s="2">
        <v>1.012</v>
      </c>
      <c r="AZ31" s="19">
        <v>18</v>
      </c>
      <c r="BA31" s="24">
        <v>0.999</v>
      </c>
      <c r="BB31" s="2">
        <v>27</v>
      </c>
      <c r="CA31" s="19"/>
      <c r="CB31" s="24"/>
    </row>
    <row r="32" spans="1:80" x14ac:dyDescent="0.2">
      <c r="A32" s="2">
        <v>28</v>
      </c>
      <c r="B32" s="2">
        <v>1.0009999999999999</v>
      </c>
      <c r="C32" s="2">
        <v>0.96899999999999997</v>
      </c>
      <c r="D32" s="2">
        <v>0.99</v>
      </c>
      <c r="E32" s="2">
        <v>1.0489999999999999</v>
      </c>
      <c r="F32" s="2">
        <v>1.028</v>
      </c>
      <c r="G32" s="2">
        <v>0.99</v>
      </c>
      <c r="H32" s="2">
        <v>1.0069999999999999</v>
      </c>
      <c r="I32" s="2">
        <v>1.0129999999999999</v>
      </c>
      <c r="J32" s="2">
        <v>0.97299999999999998</v>
      </c>
      <c r="K32" s="2">
        <v>1.0069999999999999</v>
      </c>
      <c r="L32" s="2">
        <v>1.0009999999999999</v>
      </c>
      <c r="M32" s="2">
        <v>0.97599999999999998</v>
      </c>
      <c r="N32" s="2">
        <v>1.0409999999999999</v>
      </c>
      <c r="O32" s="2">
        <v>1</v>
      </c>
      <c r="P32" s="2">
        <v>0.98199999999999998</v>
      </c>
      <c r="Q32" s="2">
        <v>0.996</v>
      </c>
      <c r="R32" s="2">
        <v>1.006</v>
      </c>
      <c r="S32" s="2">
        <v>0.99</v>
      </c>
      <c r="T32" s="2">
        <v>0.97799999999999998</v>
      </c>
      <c r="U32" s="2">
        <v>0.97499999999999998</v>
      </c>
      <c r="X32" s="19">
        <f t="shared" si="0"/>
        <v>42</v>
      </c>
      <c r="Y32" s="24">
        <f t="shared" si="2"/>
        <v>0.99860000000000004</v>
      </c>
      <c r="Z32" s="2">
        <f t="shared" si="1"/>
        <v>28</v>
      </c>
      <c r="AE32" s="2">
        <v>28</v>
      </c>
      <c r="AF32" s="2">
        <v>1.0009999999999999</v>
      </c>
      <c r="AG32" s="2">
        <v>0.96899999999999997</v>
      </c>
      <c r="AH32" s="2">
        <v>0.99</v>
      </c>
      <c r="AI32" s="2">
        <v>1.0489999999999999</v>
      </c>
      <c r="AJ32" s="2">
        <v>1.028</v>
      </c>
      <c r="AK32" s="2">
        <v>0.99</v>
      </c>
      <c r="AL32" s="2">
        <v>1.0069999999999999</v>
      </c>
      <c r="AM32" s="2">
        <v>1.0129999999999999</v>
      </c>
      <c r="AN32" s="2">
        <v>0.97299999999999998</v>
      </c>
      <c r="AO32" s="2">
        <v>1.0069999999999999</v>
      </c>
      <c r="AP32" s="2">
        <v>1.0009999999999999</v>
      </c>
      <c r="AQ32" s="2">
        <v>0.97599999999999998</v>
      </c>
      <c r="AR32" s="2">
        <v>1.0409999999999999</v>
      </c>
      <c r="AS32" s="2">
        <v>1</v>
      </c>
      <c r="AT32" s="2">
        <v>0.98199999999999998</v>
      </c>
      <c r="AU32" s="2">
        <v>0.996</v>
      </c>
      <c r="AV32" s="2">
        <v>1.006</v>
      </c>
      <c r="AW32" s="2">
        <v>0.99</v>
      </c>
      <c r="AX32" s="2">
        <v>0.97799999999999998</v>
      </c>
      <c r="AY32" s="2">
        <v>0.97499999999999998</v>
      </c>
      <c r="AZ32" s="19">
        <v>42</v>
      </c>
      <c r="BA32" s="24">
        <v>0.99860000000000004</v>
      </c>
      <c r="BB32" s="2">
        <v>28</v>
      </c>
      <c r="CA32" s="19"/>
      <c r="CB32" s="24"/>
    </row>
    <row r="33" spans="1:80" x14ac:dyDescent="0.2">
      <c r="A33" s="2">
        <v>29</v>
      </c>
      <c r="B33" s="2">
        <v>0.97499999999999998</v>
      </c>
      <c r="C33" s="2">
        <v>0.98699999999999999</v>
      </c>
      <c r="D33" s="2">
        <v>1.02</v>
      </c>
      <c r="E33" s="2">
        <v>0.98199999999999998</v>
      </c>
      <c r="F33" s="2">
        <v>0.96</v>
      </c>
      <c r="G33" s="2">
        <v>1.012</v>
      </c>
      <c r="H33" s="2">
        <v>0.98299999999999998</v>
      </c>
      <c r="I33" s="2">
        <v>0.99199999999999999</v>
      </c>
      <c r="J33" s="2">
        <v>0.96399999999999997</v>
      </c>
      <c r="K33" s="2">
        <v>1.0129999999999999</v>
      </c>
      <c r="L33" s="2">
        <v>0.998</v>
      </c>
      <c r="M33" s="2">
        <v>0.93899999999999995</v>
      </c>
      <c r="N33" s="2">
        <v>1</v>
      </c>
      <c r="O33" s="2">
        <v>1.0049999999999999</v>
      </c>
      <c r="P33" s="2">
        <v>0.99299999999999999</v>
      </c>
      <c r="Q33" s="2">
        <v>0.96699999999999997</v>
      </c>
      <c r="R33" s="2">
        <v>1.014</v>
      </c>
      <c r="S33" s="2">
        <v>0.995</v>
      </c>
      <c r="T33" s="2">
        <v>0.98499999999999999</v>
      </c>
      <c r="U33" s="2">
        <v>1.028</v>
      </c>
      <c r="X33" s="19">
        <f t="shared" si="0"/>
        <v>6</v>
      </c>
      <c r="Y33" s="24">
        <f t="shared" si="2"/>
        <v>0.99059999999999993</v>
      </c>
      <c r="Z33" s="2">
        <f t="shared" si="1"/>
        <v>50</v>
      </c>
      <c r="AE33" s="2">
        <v>45</v>
      </c>
      <c r="AF33" s="2">
        <v>0.98</v>
      </c>
      <c r="AG33" s="2">
        <v>0.98599999999999999</v>
      </c>
      <c r="AH33" s="2">
        <v>1.03</v>
      </c>
      <c r="AI33" s="2">
        <v>1.0149999999999999</v>
      </c>
      <c r="AJ33" s="2">
        <v>1.026</v>
      </c>
      <c r="AK33" s="2">
        <v>0.96899999999999997</v>
      </c>
      <c r="AL33" s="2">
        <v>0.98299999999999998</v>
      </c>
      <c r="AM33" s="2">
        <v>0.98599999999999999</v>
      </c>
      <c r="AN33" s="2">
        <v>0.998</v>
      </c>
      <c r="AO33" s="2">
        <v>1.024</v>
      </c>
      <c r="AP33" s="2">
        <v>1.0249999999999999</v>
      </c>
      <c r="AQ33" s="2">
        <v>1.016</v>
      </c>
      <c r="AR33" s="2">
        <v>0.97199999999999998</v>
      </c>
      <c r="AS33" s="2">
        <v>0.999</v>
      </c>
      <c r="AT33" s="2">
        <v>1.004</v>
      </c>
      <c r="AU33" s="2">
        <v>1.004</v>
      </c>
      <c r="AV33" s="2">
        <v>1.0149999999999999</v>
      </c>
      <c r="AW33" s="2">
        <v>0.94599999999999995</v>
      </c>
      <c r="AX33" s="2">
        <v>1</v>
      </c>
      <c r="AY33" s="2">
        <v>0.99399999999999999</v>
      </c>
      <c r="AZ33" s="19">
        <v>30</v>
      </c>
      <c r="BA33" s="24">
        <v>0.99860000000000004</v>
      </c>
      <c r="BB33" s="2">
        <v>28</v>
      </c>
      <c r="CA33" s="19"/>
      <c r="CB33" s="24"/>
    </row>
    <row r="34" spans="1:80" x14ac:dyDescent="0.2">
      <c r="A34" s="2">
        <v>30</v>
      </c>
      <c r="B34" s="2">
        <v>1.0269999999999999</v>
      </c>
      <c r="C34" s="2">
        <v>1.0109999999999999</v>
      </c>
      <c r="D34" s="2">
        <v>0.98299999999999998</v>
      </c>
      <c r="E34" s="2">
        <v>1.012</v>
      </c>
      <c r="F34" s="2">
        <v>1.0389999999999999</v>
      </c>
      <c r="G34" s="2">
        <v>0.98699999999999999</v>
      </c>
      <c r="H34" s="2">
        <v>1.0129999999999999</v>
      </c>
      <c r="I34" s="2">
        <v>1.006</v>
      </c>
      <c r="J34" s="2">
        <v>1.044</v>
      </c>
      <c r="K34" s="2">
        <v>0.98599999999999999</v>
      </c>
      <c r="L34" s="2">
        <v>0.999</v>
      </c>
      <c r="M34" s="2">
        <v>1.06</v>
      </c>
      <c r="N34" s="2">
        <v>0.999</v>
      </c>
      <c r="O34" s="2">
        <v>0.99</v>
      </c>
      <c r="P34" s="2">
        <v>1.0009999999999999</v>
      </c>
      <c r="Q34" s="2">
        <v>1.0349999999999999</v>
      </c>
      <c r="R34" s="2">
        <v>0.98899999999999999</v>
      </c>
      <c r="S34" s="2">
        <v>1.004</v>
      </c>
      <c r="T34" s="2">
        <v>1.024</v>
      </c>
      <c r="U34" s="2">
        <v>0.97</v>
      </c>
      <c r="X34" s="19">
        <f t="shared" si="0"/>
        <v>47</v>
      </c>
      <c r="Y34" s="24">
        <f t="shared" si="2"/>
        <v>1.00895</v>
      </c>
      <c r="Z34" s="2">
        <f t="shared" si="1"/>
        <v>1</v>
      </c>
      <c r="AE34" s="2">
        <v>22</v>
      </c>
      <c r="AF34" s="2">
        <v>0.96799999999999997</v>
      </c>
      <c r="AG34" s="2">
        <v>0.99299999999999999</v>
      </c>
      <c r="AH34" s="2">
        <v>0.997</v>
      </c>
      <c r="AI34" s="2">
        <v>0.999</v>
      </c>
      <c r="AJ34" s="2">
        <v>1.0069999999999999</v>
      </c>
      <c r="AK34" s="2">
        <v>0.95899999999999996</v>
      </c>
      <c r="AL34" s="2">
        <v>0.98699999999999999</v>
      </c>
      <c r="AM34" s="2">
        <v>0.98299999999999998</v>
      </c>
      <c r="AN34" s="2">
        <v>1.0209999999999999</v>
      </c>
      <c r="AO34" s="2">
        <v>1.0029999999999999</v>
      </c>
      <c r="AP34" s="2">
        <v>1.0109999999999999</v>
      </c>
      <c r="AQ34" s="2">
        <v>1.0089999999999999</v>
      </c>
      <c r="AR34" s="2">
        <v>1.0229999999999999</v>
      </c>
      <c r="AS34" s="2">
        <v>1.0089999999999999</v>
      </c>
      <c r="AT34" s="2">
        <v>1.0009999999999999</v>
      </c>
      <c r="AU34" s="2">
        <v>0.99199999999999999</v>
      </c>
      <c r="AV34" s="2">
        <v>0.97499999999999998</v>
      </c>
      <c r="AW34" s="2">
        <v>1.052</v>
      </c>
      <c r="AX34" s="2">
        <v>1.0109999999999999</v>
      </c>
      <c r="AY34" s="2">
        <v>0.97199999999999998</v>
      </c>
      <c r="AZ34" s="19">
        <v>46</v>
      </c>
      <c r="BA34" s="24">
        <v>0.99859999999999993</v>
      </c>
      <c r="BB34" s="2">
        <v>30</v>
      </c>
      <c r="CA34" s="19"/>
      <c r="CB34" s="24"/>
    </row>
    <row r="35" spans="1:80" x14ac:dyDescent="0.2">
      <c r="A35" s="2">
        <v>31</v>
      </c>
      <c r="B35" s="2">
        <v>0.98399999999999999</v>
      </c>
      <c r="C35" s="2">
        <v>1.014</v>
      </c>
      <c r="D35" s="2">
        <v>1.03</v>
      </c>
      <c r="E35" s="2">
        <v>1.0269999999999999</v>
      </c>
      <c r="F35" s="2">
        <v>1.012</v>
      </c>
      <c r="G35" s="2">
        <v>1.042</v>
      </c>
      <c r="H35" s="2">
        <v>1.028</v>
      </c>
      <c r="I35" s="2">
        <v>1.018</v>
      </c>
      <c r="J35" s="2">
        <v>0.999</v>
      </c>
      <c r="K35" s="2">
        <v>0.96899999999999997</v>
      </c>
      <c r="L35" s="2">
        <v>0.98599999999999999</v>
      </c>
      <c r="M35" s="2">
        <v>0.98499999999999999</v>
      </c>
      <c r="N35" s="2">
        <v>1.0249999999999999</v>
      </c>
      <c r="O35" s="2">
        <v>0.98299999999999998</v>
      </c>
      <c r="P35" s="2">
        <v>0.98399999999999999</v>
      </c>
      <c r="Q35" s="2">
        <v>1.0109999999999999</v>
      </c>
      <c r="R35" s="2">
        <v>0.98299999999999998</v>
      </c>
      <c r="S35" s="2">
        <v>1.002</v>
      </c>
      <c r="T35" s="2">
        <v>1.018</v>
      </c>
      <c r="U35" s="2">
        <v>1.0189999999999999</v>
      </c>
      <c r="X35" s="19">
        <f t="shared" si="0"/>
        <v>13</v>
      </c>
      <c r="Y35" s="24">
        <f t="shared" si="2"/>
        <v>1.0059499999999999</v>
      </c>
      <c r="Z35" s="2">
        <f t="shared" si="1"/>
        <v>6</v>
      </c>
      <c r="AE35" s="2">
        <v>15</v>
      </c>
      <c r="AF35" s="2">
        <v>0.998</v>
      </c>
      <c r="AG35" s="2">
        <v>0.97399999999999998</v>
      </c>
      <c r="AH35" s="2">
        <v>1.0149999999999999</v>
      </c>
      <c r="AI35" s="2">
        <v>0.998</v>
      </c>
      <c r="AJ35" s="2">
        <v>0.97</v>
      </c>
      <c r="AK35" s="2">
        <v>0.97499999999999998</v>
      </c>
      <c r="AL35" s="2">
        <v>0.97499999999999998</v>
      </c>
      <c r="AM35" s="2">
        <v>1.0089999999999999</v>
      </c>
      <c r="AN35" s="2">
        <v>0.96799999999999997</v>
      </c>
      <c r="AO35" s="2">
        <v>0.995</v>
      </c>
      <c r="AP35" s="2">
        <v>1.008</v>
      </c>
      <c r="AQ35" s="2">
        <v>0.995</v>
      </c>
      <c r="AR35" s="2">
        <v>0.96799999999999997</v>
      </c>
      <c r="AS35" s="2">
        <v>0.995</v>
      </c>
      <c r="AT35" s="2">
        <v>1.0169999999999999</v>
      </c>
      <c r="AU35" s="2">
        <v>1.046</v>
      </c>
      <c r="AV35" s="2">
        <v>1.034</v>
      </c>
      <c r="AW35" s="2">
        <v>0.99</v>
      </c>
      <c r="AX35" s="2">
        <v>1.008</v>
      </c>
      <c r="AY35" s="2">
        <v>1.0289999999999999</v>
      </c>
      <c r="AZ35" s="19">
        <v>5</v>
      </c>
      <c r="BA35" s="24">
        <v>0.99834999999999963</v>
      </c>
      <c r="BB35" s="2">
        <v>31</v>
      </c>
      <c r="CA35" s="19"/>
      <c r="CB35" s="24"/>
    </row>
    <row r="36" spans="1:80" x14ac:dyDescent="0.2">
      <c r="A36" s="2">
        <v>32</v>
      </c>
      <c r="B36" s="2">
        <v>1.016</v>
      </c>
      <c r="C36" s="2">
        <v>1</v>
      </c>
      <c r="D36" s="2">
        <v>0.96799999999999997</v>
      </c>
      <c r="E36" s="2">
        <v>0.97499999999999998</v>
      </c>
      <c r="F36" s="2">
        <v>0.98799999999999999</v>
      </c>
      <c r="G36" s="2">
        <v>0.95499999999999996</v>
      </c>
      <c r="H36" s="2">
        <v>0.96799999999999997</v>
      </c>
      <c r="I36" s="2">
        <v>0.98499999999999999</v>
      </c>
      <c r="J36" s="2">
        <v>1.0009999999999999</v>
      </c>
      <c r="K36" s="2">
        <v>1.0289999999999999</v>
      </c>
      <c r="L36" s="2">
        <v>1.0109999999999999</v>
      </c>
      <c r="M36" s="2">
        <v>1.0129999999999999</v>
      </c>
      <c r="N36" s="2">
        <v>0.97599999999999998</v>
      </c>
      <c r="O36" s="2">
        <v>1.014</v>
      </c>
      <c r="P36" s="2">
        <v>1.0169999999999999</v>
      </c>
      <c r="Q36" s="2">
        <v>0.98799999999999999</v>
      </c>
      <c r="R36" s="2">
        <v>1.0169999999999999</v>
      </c>
      <c r="S36" s="2">
        <v>0.996</v>
      </c>
      <c r="T36" s="2">
        <v>0.98199999999999998</v>
      </c>
      <c r="U36" s="2">
        <v>0.98099999999999998</v>
      </c>
      <c r="X36" s="19">
        <f t="shared" si="0"/>
        <v>38</v>
      </c>
      <c r="Y36" s="24">
        <f t="shared" si="2"/>
        <v>0.99399999999999977</v>
      </c>
      <c r="Z36" s="2">
        <f t="shared" si="1"/>
        <v>46</v>
      </c>
      <c r="AE36" s="2">
        <v>6</v>
      </c>
      <c r="AF36" s="2">
        <v>0.96699999999999997</v>
      </c>
      <c r="AG36" s="2">
        <v>1.01</v>
      </c>
      <c r="AH36" s="2">
        <v>0.999</v>
      </c>
      <c r="AI36" s="2">
        <v>0.99199999999999999</v>
      </c>
      <c r="AJ36" s="2">
        <v>0.98299999999999998</v>
      </c>
      <c r="AK36" s="2">
        <v>1.0069999999999999</v>
      </c>
      <c r="AL36" s="2">
        <v>0.98199999999999998</v>
      </c>
      <c r="AM36" s="2">
        <v>1.0049999999999999</v>
      </c>
      <c r="AN36" s="2">
        <v>0.99</v>
      </c>
      <c r="AO36" s="2">
        <v>1.0009999999999999</v>
      </c>
      <c r="AP36" s="2">
        <v>1.0049999999999999</v>
      </c>
      <c r="AQ36" s="2">
        <v>1.0009999999999999</v>
      </c>
      <c r="AR36" s="2">
        <v>0.99099999999999999</v>
      </c>
      <c r="AS36" s="2">
        <v>1.0269999999999999</v>
      </c>
      <c r="AT36" s="2">
        <v>0.997</v>
      </c>
      <c r="AU36" s="2">
        <v>0.995</v>
      </c>
      <c r="AV36" s="2">
        <v>1.0049999999999999</v>
      </c>
      <c r="AW36" s="2">
        <v>0.99399999999999999</v>
      </c>
      <c r="AX36" s="2">
        <v>0.98899999999999999</v>
      </c>
      <c r="AY36" s="2">
        <v>1.026</v>
      </c>
      <c r="AZ36" s="19">
        <v>8</v>
      </c>
      <c r="BA36" s="24">
        <v>0.99829999999999985</v>
      </c>
      <c r="BB36" s="2">
        <v>32</v>
      </c>
      <c r="CA36" s="19"/>
      <c r="CB36" s="24"/>
    </row>
    <row r="37" spans="1:80" x14ac:dyDescent="0.2">
      <c r="A37" s="2">
        <v>33</v>
      </c>
      <c r="B37" s="2">
        <v>1</v>
      </c>
      <c r="C37" s="2">
        <v>0.998</v>
      </c>
      <c r="D37" s="2">
        <v>0.99299999999999999</v>
      </c>
      <c r="E37" s="2">
        <v>1.012</v>
      </c>
      <c r="F37" s="2">
        <v>0.97299999999999998</v>
      </c>
      <c r="G37" s="2">
        <v>0.98599999999999999</v>
      </c>
      <c r="H37" s="2">
        <v>0.997</v>
      </c>
      <c r="I37" s="2">
        <v>0.98599999999999999</v>
      </c>
      <c r="J37" s="2">
        <v>0.96499999999999997</v>
      </c>
      <c r="K37" s="2">
        <v>1.016</v>
      </c>
      <c r="L37" s="2">
        <v>1.0249999999999999</v>
      </c>
      <c r="M37" s="2">
        <v>0.98599999999999999</v>
      </c>
      <c r="N37" s="2">
        <v>1.042</v>
      </c>
      <c r="O37" s="2">
        <v>1.008</v>
      </c>
      <c r="P37" s="2">
        <v>1</v>
      </c>
      <c r="Q37" s="2">
        <v>0.96099999999999997</v>
      </c>
      <c r="R37" s="2">
        <v>1.0129999999999999</v>
      </c>
      <c r="S37" s="2">
        <v>0.97699999999999998</v>
      </c>
      <c r="T37" s="2">
        <v>1.0269999999999999</v>
      </c>
      <c r="U37" s="2">
        <v>0.98399999999999999</v>
      </c>
      <c r="X37" s="19">
        <f t="shared" si="0"/>
        <v>37</v>
      </c>
      <c r="Y37" s="24">
        <f t="shared" si="2"/>
        <v>0.99745000000000028</v>
      </c>
      <c r="Z37" s="2">
        <f t="shared" si="1"/>
        <v>35</v>
      </c>
      <c r="AE37" s="2">
        <v>12</v>
      </c>
      <c r="AF37" s="2">
        <v>0.97699999999999998</v>
      </c>
      <c r="AG37" s="2">
        <v>1.0129999999999999</v>
      </c>
      <c r="AH37" s="2">
        <v>1.0089999999999999</v>
      </c>
      <c r="AI37" s="2">
        <v>0.97499999999999998</v>
      </c>
      <c r="AJ37" s="2">
        <v>1.012</v>
      </c>
      <c r="AK37" s="2">
        <v>1.006</v>
      </c>
      <c r="AL37" s="2">
        <v>0.99299999999999999</v>
      </c>
      <c r="AM37" s="2">
        <v>0.98199999999999998</v>
      </c>
      <c r="AN37" s="2">
        <v>0.998</v>
      </c>
      <c r="AO37" s="2">
        <v>0.96799999999999997</v>
      </c>
      <c r="AP37" s="2">
        <v>0.98099999999999998</v>
      </c>
      <c r="AQ37" s="2">
        <v>0.996</v>
      </c>
      <c r="AR37" s="2">
        <v>0.98799999999999999</v>
      </c>
      <c r="AS37" s="2">
        <v>1.006</v>
      </c>
      <c r="AT37" s="2">
        <v>0.98099999999999998</v>
      </c>
      <c r="AU37" s="2">
        <v>1.008</v>
      </c>
      <c r="AV37" s="2">
        <v>1.0049999999999999</v>
      </c>
      <c r="AW37" s="2">
        <v>0.997</v>
      </c>
      <c r="AX37" s="2">
        <v>1.0069999999999999</v>
      </c>
      <c r="AY37" s="2">
        <v>1.052</v>
      </c>
      <c r="AZ37" s="19">
        <v>1</v>
      </c>
      <c r="BA37" s="24">
        <v>0.99770000000000003</v>
      </c>
      <c r="BB37" s="2">
        <v>33</v>
      </c>
      <c r="CA37" s="19"/>
      <c r="CB37" s="24"/>
    </row>
    <row r="38" spans="1:80" x14ac:dyDescent="0.2">
      <c r="A38" s="2">
        <v>34</v>
      </c>
      <c r="B38" s="2">
        <v>0.996</v>
      </c>
      <c r="C38" s="2">
        <v>0.997</v>
      </c>
      <c r="D38" s="2">
        <v>1.0089999999999999</v>
      </c>
      <c r="E38" s="2">
        <v>0.98699999999999999</v>
      </c>
      <c r="F38" s="2">
        <v>1.0229999999999999</v>
      </c>
      <c r="G38" s="2">
        <v>1.0089999999999999</v>
      </c>
      <c r="H38" s="2">
        <v>1.0049999999999999</v>
      </c>
      <c r="I38" s="2">
        <v>1.0109999999999999</v>
      </c>
      <c r="J38" s="2">
        <v>1.034</v>
      </c>
      <c r="K38" s="2">
        <v>0.99</v>
      </c>
      <c r="L38" s="2">
        <v>0.97399999999999998</v>
      </c>
      <c r="M38" s="2">
        <v>1.018</v>
      </c>
      <c r="N38" s="2">
        <v>0.95899999999999996</v>
      </c>
      <c r="O38" s="2">
        <v>0.99199999999999999</v>
      </c>
      <c r="P38" s="2">
        <v>0.998</v>
      </c>
      <c r="Q38" s="2">
        <v>1.0409999999999999</v>
      </c>
      <c r="R38" s="2">
        <v>0.98899999999999999</v>
      </c>
      <c r="S38" s="2">
        <v>1.022</v>
      </c>
      <c r="T38" s="2">
        <v>0.97799999999999998</v>
      </c>
      <c r="U38" s="2">
        <v>1.0189999999999999</v>
      </c>
      <c r="X38" s="19">
        <f t="shared" si="0"/>
        <v>13</v>
      </c>
      <c r="Y38" s="24">
        <f t="shared" si="2"/>
        <v>1.0025499999999998</v>
      </c>
      <c r="Z38" s="2">
        <f t="shared" si="1"/>
        <v>17</v>
      </c>
      <c r="AE38" s="2">
        <v>23</v>
      </c>
      <c r="AF38" s="2">
        <v>1.034</v>
      </c>
      <c r="AG38" s="2">
        <v>0.97399999999999998</v>
      </c>
      <c r="AH38" s="2">
        <v>1.0069999999999999</v>
      </c>
      <c r="AI38" s="2">
        <v>0.97699999999999998</v>
      </c>
      <c r="AJ38" s="2">
        <v>0.998</v>
      </c>
      <c r="AK38" s="2">
        <v>0.96499999999999997</v>
      </c>
      <c r="AL38" s="2">
        <v>0.997</v>
      </c>
      <c r="AM38" s="2">
        <v>1.042</v>
      </c>
      <c r="AN38" s="2">
        <v>1</v>
      </c>
      <c r="AO38" s="2">
        <v>1.0029999999999999</v>
      </c>
      <c r="AP38" s="2">
        <v>0.97699999999999998</v>
      </c>
      <c r="AQ38" s="2">
        <v>1.0009999999999999</v>
      </c>
      <c r="AR38" s="2">
        <v>0.99</v>
      </c>
      <c r="AS38" s="2">
        <v>0.96499999999999997</v>
      </c>
      <c r="AT38" s="2">
        <v>0.99</v>
      </c>
      <c r="AU38" s="2">
        <v>1.0189999999999999</v>
      </c>
      <c r="AV38" s="2">
        <v>0.96799999999999997</v>
      </c>
      <c r="AW38" s="2">
        <v>1.0309999999999999</v>
      </c>
      <c r="AX38" s="2">
        <v>1.012</v>
      </c>
      <c r="AY38" s="2">
        <v>1.002</v>
      </c>
      <c r="AZ38" s="19">
        <v>22</v>
      </c>
      <c r="BA38" s="24">
        <v>0.99759999999999993</v>
      </c>
      <c r="BB38" s="2">
        <v>34</v>
      </c>
      <c r="CA38" s="19"/>
      <c r="CB38" s="24"/>
    </row>
    <row r="39" spans="1:80" x14ac:dyDescent="0.2">
      <c r="A39" s="2">
        <v>35</v>
      </c>
      <c r="B39" s="2">
        <v>0.995</v>
      </c>
      <c r="C39" s="2">
        <v>1.0349999999999999</v>
      </c>
      <c r="D39" s="2">
        <v>0.98699999999999999</v>
      </c>
      <c r="E39" s="2">
        <v>1.0329999999999999</v>
      </c>
      <c r="F39" s="2">
        <v>1.0089999999999999</v>
      </c>
      <c r="G39" s="2">
        <v>1.0129999999999999</v>
      </c>
      <c r="H39" s="2">
        <v>1.0029999999999999</v>
      </c>
      <c r="I39" s="2">
        <v>1.07</v>
      </c>
      <c r="J39" s="2">
        <v>1.0129999999999999</v>
      </c>
      <c r="K39" s="2">
        <v>0.99</v>
      </c>
      <c r="L39" s="2">
        <v>1.0069999999999999</v>
      </c>
      <c r="M39" s="2">
        <v>0.995</v>
      </c>
      <c r="N39" s="2">
        <v>0.97699999999999998</v>
      </c>
      <c r="O39" s="2">
        <v>1.002</v>
      </c>
      <c r="P39" s="2">
        <v>1.018</v>
      </c>
      <c r="Q39" s="2">
        <v>0.96399999999999997</v>
      </c>
      <c r="R39" s="2">
        <v>1.0009999999999999</v>
      </c>
      <c r="S39" s="2">
        <v>1.0009999999999999</v>
      </c>
      <c r="T39" s="2">
        <v>1.03</v>
      </c>
      <c r="U39" s="2">
        <v>0.98899999999999999</v>
      </c>
      <c r="X39" s="19">
        <f t="shared" si="0"/>
        <v>34</v>
      </c>
      <c r="Y39" s="24">
        <f t="shared" si="2"/>
        <v>1.0066000000000002</v>
      </c>
      <c r="Z39" s="2">
        <f t="shared" si="1"/>
        <v>3</v>
      </c>
      <c r="AE39" s="2">
        <v>33</v>
      </c>
      <c r="AF39" s="2">
        <v>1</v>
      </c>
      <c r="AG39" s="2">
        <v>0.998</v>
      </c>
      <c r="AH39" s="2">
        <v>0.99299999999999999</v>
      </c>
      <c r="AI39" s="2">
        <v>1.012</v>
      </c>
      <c r="AJ39" s="2">
        <v>0.97299999999999998</v>
      </c>
      <c r="AK39" s="2">
        <v>0.98599999999999999</v>
      </c>
      <c r="AL39" s="2">
        <v>0.997</v>
      </c>
      <c r="AM39" s="2">
        <v>0.98599999999999999</v>
      </c>
      <c r="AN39" s="2">
        <v>0.96499999999999997</v>
      </c>
      <c r="AO39" s="2">
        <v>1.016</v>
      </c>
      <c r="AP39" s="2">
        <v>1.0249999999999999</v>
      </c>
      <c r="AQ39" s="2">
        <v>0.98599999999999999</v>
      </c>
      <c r="AR39" s="2">
        <v>1.042</v>
      </c>
      <c r="AS39" s="2">
        <v>1.008</v>
      </c>
      <c r="AT39" s="2">
        <v>1</v>
      </c>
      <c r="AU39" s="2">
        <v>0.96099999999999997</v>
      </c>
      <c r="AV39" s="2">
        <v>1.0129999999999999</v>
      </c>
      <c r="AW39" s="2">
        <v>0.97699999999999998</v>
      </c>
      <c r="AX39" s="2">
        <v>1.0269999999999999</v>
      </c>
      <c r="AY39" s="2">
        <v>0.98399999999999999</v>
      </c>
      <c r="AZ39" s="19">
        <v>37</v>
      </c>
      <c r="BA39" s="24">
        <v>0.99745000000000028</v>
      </c>
      <c r="BB39" s="2">
        <v>35</v>
      </c>
      <c r="CA39" s="19"/>
      <c r="CB39" s="24"/>
    </row>
    <row r="40" spans="1:80" x14ac:dyDescent="0.2">
      <c r="A40" s="2">
        <v>36</v>
      </c>
      <c r="B40" s="2">
        <v>1.002</v>
      </c>
      <c r="C40" s="2">
        <v>0.96699999999999997</v>
      </c>
      <c r="D40" s="2">
        <v>1.0189999999999999</v>
      </c>
      <c r="E40" s="2">
        <v>0.96299999999999997</v>
      </c>
      <c r="F40" s="2">
        <v>0.99099999999999999</v>
      </c>
      <c r="G40" s="2">
        <v>0.98499999999999999</v>
      </c>
      <c r="H40" s="2">
        <v>0.996</v>
      </c>
      <c r="I40" s="2">
        <v>0.93700000000000006</v>
      </c>
      <c r="J40" s="2">
        <v>0.98599999999999999</v>
      </c>
      <c r="K40" s="2">
        <v>1.01</v>
      </c>
      <c r="L40" s="2">
        <v>0.99199999999999999</v>
      </c>
      <c r="M40" s="2">
        <v>1.0009999999999999</v>
      </c>
      <c r="N40" s="2">
        <v>1.0189999999999999</v>
      </c>
      <c r="O40" s="2">
        <v>0.998</v>
      </c>
      <c r="P40" s="2">
        <v>0.98199999999999998</v>
      </c>
      <c r="Q40" s="2">
        <v>1.0349999999999999</v>
      </c>
      <c r="R40" s="2">
        <v>1</v>
      </c>
      <c r="S40" s="2">
        <v>1.002</v>
      </c>
      <c r="T40" s="2">
        <v>0.97399999999999998</v>
      </c>
      <c r="U40" s="2">
        <v>1.01</v>
      </c>
      <c r="X40" s="19">
        <f t="shared" si="0"/>
        <v>19</v>
      </c>
      <c r="Y40" s="24">
        <f t="shared" si="2"/>
        <v>0.99344999999999983</v>
      </c>
      <c r="Z40" s="2">
        <f t="shared" si="1"/>
        <v>48</v>
      </c>
      <c r="AE40" s="2">
        <v>26</v>
      </c>
      <c r="AF40" s="2">
        <v>0.999</v>
      </c>
      <c r="AG40" s="2">
        <v>0.999</v>
      </c>
      <c r="AH40" s="2">
        <v>0.995</v>
      </c>
      <c r="AI40" s="2">
        <v>0.999</v>
      </c>
      <c r="AJ40" s="2">
        <v>0.94299999999999995</v>
      </c>
      <c r="AK40" s="2">
        <v>1.026</v>
      </c>
      <c r="AL40" s="2">
        <v>1.004</v>
      </c>
      <c r="AM40" s="2">
        <v>1.0149999999999999</v>
      </c>
      <c r="AN40" s="2">
        <v>0.96499999999999997</v>
      </c>
      <c r="AO40" s="2">
        <v>1.02</v>
      </c>
      <c r="AP40" s="2">
        <v>0.98099999999999998</v>
      </c>
      <c r="AQ40" s="2">
        <v>0.999</v>
      </c>
      <c r="AR40" s="2">
        <v>1.018</v>
      </c>
      <c r="AS40" s="2">
        <v>0.98299999999999998</v>
      </c>
      <c r="AT40" s="2">
        <v>1.0209999999999999</v>
      </c>
      <c r="AU40" s="2">
        <v>1.0249999999999999</v>
      </c>
      <c r="AV40" s="2">
        <v>0.98</v>
      </c>
      <c r="AW40" s="2">
        <v>0.96899999999999997</v>
      </c>
      <c r="AX40" s="2">
        <v>0.97299999999999998</v>
      </c>
      <c r="AY40" s="2">
        <v>1.0329999999999999</v>
      </c>
      <c r="AZ40" s="19">
        <v>2</v>
      </c>
      <c r="BA40" s="24">
        <v>0.99735000000000018</v>
      </c>
      <c r="BB40" s="2">
        <v>36</v>
      </c>
      <c r="CA40" s="19"/>
      <c r="CB40" s="24"/>
    </row>
    <row r="41" spans="1:80" x14ac:dyDescent="0.2">
      <c r="A41" s="2">
        <v>37</v>
      </c>
      <c r="B41" s="2">
        <v>1.0129999999999999</v>
      </c>
      <c r="C41" s="2">
        <v>0.96899999999999997</v>
      </c>
      <c r="D41" s="2">
        <v>0.99299999999999999</v>
      </c>
      <c r="E41" s="2">
        <v>1.03</v>
      </c>
      <c r="F41" s="2">
        <v>1.0029999999999999</v>
      </c>
      <c r="G41" s="2">
        <v>0.98499999999999999</v>
      </c>
      <c r="H41" s="2">
        <v>0.98599999999999999</v>
      </c>
      <c r="I41" s="2">
        <v>0.94899999999999995</v>
      </c>
      <c r="J41" s="2">
        <v>0.98199999999999998</v>
      </c>
      <c r="K41" s="2">
        <v>0.97899999999999998</v>
      </c>
      <c r="L41" s="2">
        <v>1.0169999999999999</v>
      </c>
      <c r="M41" s="2">
        <v>1.008</v>
      </c>
      <c r="N41" s="2">
        <v>0.997</v>
      </c>
      <c r="O41" s="2">
        <v>0.999</v>
      </c>
      <c r="P41" s="2">
        <v>0.96799999999999997</v>
      </c>
      <c r="Q41" s="2">
        <v>0.998</v>
      </c>
      <c r="R41" s="2">
        <v>0.98599999999999999</v>
      </c>
      <c r="S41" s="2">
        <v>1.0049999999999999</v>
      </c>
      <c r="T41" s="2">
        <v>0.99</v>
      </c>
      <c r="U41" s="2">
        <v>1.014</v>
      </c>
      <c r="X41" s="19">
        <f t="shared" si="0"/>
        <v>16</v>
      </c>
      <c r="Y41" s="24">
        <f t="shared" si="2"/>
        <v>0.99354999999999971</v>
      </c>
      <c r="Z41" s="2">
        <f t="shared" si="1"/>
        <v>47</v>
      </c>
      <c r="AE41" s="2">
        <v>3</v>
      </c>
      <c r="AF41" s="2">
        <v>0.98199999999999998</v>
      </c>
      <c r="AG41" s="2">
        <v>0.998</v>
      </c>
      <c r="AH41" s="2">
        <v>0.999</v>
      </c>
      <c r="AI41" s="2">
        <v>1.0009999999999999</v>
      </c>
      <c r="AJ41" s="2">
        <v>1.0289999999999999</v>
      </c>
      <c r="AK41" s="2">
        <v>1.0109999999999999</v>
      </c>
      <c r="AL41" s="2">
        <v>1.006</v>
      </c>
      <c r="AM41" s="2">
        <v>0.98899999999999999</v>
      </c>
      <c r="AN41" s="2">
        <v>0.98199999999999998</v>
      </c>
      <c r="AO41" s="2">
        <v>0.97099999999999997</v>
      </c>
      <c r="AP41" s="2">
        <v>1.0189999999999999</v>
      </c>
      <c r="AQ41" s="2">
        <v>1.0109999999999999</v>
      </c>
      <c r="AR41" s="2">
        <v>0.99299999999999999</v>
      </c>
      <c r="AS41" s="2">
        <v>0.97799999999999998</v>
      </c>
      <c r="AT41" s="2">
        <v>0.99199999999999999</v>
      </c>
      <c r="AU41" s="2">
        <v>1.0109999999999999</v>
      </c>
      <c r="AV41" s="2">
        <v>1.0069999999999999</v>
      </c>
      <c r="AW41" s="2">
        <v>0.999</v>
      </c>
      <c r="AX41" s="2">
        <v>0.98799999999999999</v>
      </c>
      <c r="AY41" s="2">
        <v>0.98099999999999998</v>
      </c>
      <c r="AZ41" s="19">
        <v>38</v>
      </c>
      <c r="BA41" s="24">
        <v>0.99734999999999996</v>
      </c>
      <c r="BB41" s="2">
        <v>37</v>
      </c>
      <c r="CA41" s="19"/>
      <c r="CB41" s="24"/>
    </row>
    <row r="42" spans="1:80" x14ac:dyDescent="0.2">
      <c r="A42" s="2">
        <v>38</v>
      </c>
      <c r="B42" s="2">
        <v>0.98499999999999999</v>
      </c>
      <c r="C42" s="2">
        <v>1.0269999999999999</v>
      </c>
      <c r="D42" s="2">
        <v>1.0089999999999999</v>
      </c>
      <c r="E42" s="2">
        <v>0.97799999999999998</v>
      </c>
      <c r="F42" s="2">
        <v>0.99199999999999999</v>
      </c>
      <c r="G42" s="2">
        <v>1.0169999999999999</v>
      </c>
      <c r="H42" s="2">
        <v>1.014</v>
      </c>
      <c r="I42" s="2">
        <v>1.0529999999999999</v>
      </c>
      <c r="J42" s="2">
        <v>1.012</v>
      </c>
      <c r="K42" s="2">
        <v>1.024</v>
      </c>
      <c r="L42" s="2">
        <v>0.98</v>
      </c>
      <c r="M42" s="2">
        <v>0.99399999999999999</v>
      </c>
      <c r="N42" s="2">
        <v>0.999</v>
      </c>
      <c r="O42" s="2">
        <v>0.999</v>
      </c>
      <c r="P42" s="2">
        <v>1.038</v>
      </c>
      <c r="Q42" s="2">
        <v>1</v>
      </c>
      <c r="R42" s="2">
        <v>1.012</v>
      </c>
      <c r="S42" s="2">
        <v>0.99399999999999999</v>
      </c>
      <c r="T42" s="2">
        <v>1.0109999999999999</v>
      </c>
      <c r="U42" s="2">
        <v>0.98599999999999999</v>
      </c>
      <c r="X42" s="19">
        <f t="shared" si="0"/>
        <v>35</v>
      </c>
      <c r="Y42" s="24">
        <f t="shared" si="2"/>
        <v>1.0062000000000002</v>
      </c>
      <c r="Z42" s="2">
        <f t="shared" si="1"/>
        <v>5</v>
      </c>
      <c r="AE42" s="2">
        <v>50</v>
      </c>
      <c r="AF42" s="2">
        <v>1.0029999999999999</v>
      </c>
      <c r="AG42" s="2">
        <v>0.97599999999999998</v>
      </c>
      <c r="AH42" s="2">
        <v>1.026</v>
      </c>
      <c r="AI42" s="2">
        <v>0.997</v>
      </c>
      <c r="AJ42" s="2">
        <v>0.98299999999999998</v>
      </c>
      <c r="AK42" s="2">
        <v>0.99</v>
      </c>
      <c r="AL42" s="2">
        <v>1</v>
      </c>
      <c r="AM42" s="2">
        <v>0.95699999999999996</v>
      </c>
      <c r="AN42" s="2">
        <v>0.997</v>
      </c>
      <c r="AO42" s="2">
        <v>0.97499999999999998</v>
      </c>
      <c r="AP42" s="2">
        <v>1.012</v>
      </c>
      <c r="AQ42" s="2">
        <v>0.99099999999999999</v>
      </c>
      <c r="AR42" s="2">
        <v>1.01</v>
      </c>
      <c r="AS42" s="2">
        <v>1.0049999999999999</v>
      </c>
      <c r="AT42" s="2">
        <v>0.99399999999999999</v>
      </c>
      <c r="AU42" s="2">
        <v>0.98799999999999999</v>
      </c>
      <c r="AV42" s="2">
        <v>0.98799999999999999</v>
      </c>
      <c r="AW42" s="2">
        <v>1.0309999999999999</v>
      </c>
      <c r="AX42" s="2">
        <v>1.01</v>
      </c>
      <c r="AY42" s="2">
        <v>0.999</v>
      </c>
      <c r="AZ42" s="19">
        <v>26</v>
      </c>
      <c r="BA42" s="24">
        <v>0.99659999999999993</v>
      </c>
      <c r="BB42" s="2">
        <v>38</v>
      </c>
      <c r="CA42" s="19"/>
      <c r="CB42" s="24"/>
    </row>
    <row r="43" spans="1:80" x14ac:dyDescent="0.2">
      <c r="A43" s="2">
        <v>39</v>
      </c>
      <c r="B43" s="2">
        <v>0.98199999999999998</v>
      </c>
      <c r="C43" s="2">
        <v>1.0169999999999999</v>
      </c>
      <c r="D43" s="2">
        <v>1.0469999999999999</v>
      </c>
      <c r="E43" s="2">
        <v>1.03</v>
      </c>
      <c r="F43" s="2">
        <v>1.012</v>
      </c>
      <c r="G43" s="2">
        <v>0.99099999999999999</v>
      </c>
      <c r="H43" s="2">
        <v>0.97799999999999998</v>
      </c>
      <c r="I43" s="2">
        <v>1.008</v>
      </c>
      <c r="J43" s="2">
        <v>1.0489999999999999</v>
      </c>
      <c r="K43" s="2">
        <v>0.998</v>
      </c>
      <c r="L43" s="2">
        <v>1.0209999999999999</v>
      </c>
      <c r="M43" s="2">
        <v>0.995</v>
      </c>
      <c r="N43" s="2">
        <v>0.96199999999999997</v>
      </c>
      <c r="O43" s="2">
        <v>1.0109999999999999</v>
      </c>
      <c r="P43" s="2">
        <v>0.98099999999999998</v>
      </c>
      <c r="Q43" s="2">
        <v>1.002</v>
      </c>
      <c r="R43" s="2">
        <v>1.0189999999999999</v>
      </c>
      <c r="S43" s="2">
        <v>1.004</v>
      </c>
      <c r="T43" s="2">
        <v>0.998</v>
      </c>
      <c r="U43" s="2">
        <v>1.0009999999999999</v>
      </c>
      <c r="X43" s="19">
        <f t="shared" si="0"/>
        <v>25</v>
      </c>
      <c r="Y43" s="24">
        <f t="shared" si="2"/>
        <v>1.0052999999999996</v>
      </c>
      <c r="Z43" s="2">
        <f t="shared" si="1"/>
        <v>7</v>
      </c>
      <c r="AE43" s="2">
        <v>47</v>
      </c>
      <c r="AF43" s="2">
        <v>0.97799999999999998</v>
      </c>
      <c r="AG43" s="2">
        <v>1.012</v>
      </c>
      <c r="AH43" s="2">
        <v>1.0089999999999999</v>
      </c>
      <c r="AI43" s="2">
        <v>0.97899999999999998</v>
      </c>
      <c r="AJ43" s="2">
        <v>0.99</v>
      </c>
      <c r="AK43" s="2">
        <v>0.98</v>
      </c>
      <c r="AL43" s="2">
        <v>1.038</v>
      </c>
      <c r="AM43" s="2">
        <v>0.94899999999999995</v>
      </c>
      <c r="AN43" s="2">
        <v>0.999</v>
      </c>
      <c r="AO43" s="2">
        <v>0.98699999999999999</v>
      </c>
      <c r="AP43" s="2">
        <v>0.98099999999999998</v>
      </c>
      <c r="AQ43" s="2">
        <v>1.0289999999999999</v>
      </c>
      <c r="AR43" s="2">
        <v>1.0089999999999999</v>
      </c>
      <c r="AS43" s="2">
        <v>0.97799999999999998</v>
      </c>
      <c r="AT43" s="2">
        <v>1.0249999999999999</v>
      </c>
      <c r="AU43" s="2">
        <v>1.026</v>
      </c>
      <c r="AV43" s="2">
        <v>0.97</v>
      </c>
      <c r="AW43" s="2">
        <v>1.004</v>
      </c>
      <c r="AX43" s="2">
        <v>1.0169999999999999</v>
      </c>
      <c r="AY43" s="2">
        <v>0.96899999999999997</v>
      </c>
      <c r="AZ43" s="19">
        <v>48</v>
      </c>
      <c r="BA43" s="24">
        <v>0.99645000000000006</v>
      </c>
      <c r="BB43" s="2">
        <v>39</v>
      </c>
      <c r="CA43" s="19"/>
      <c r="CB43" s="24"/>
    </row>
    <row r="44" spans="1:80" x14ac:dyDescent="0.2">
      <c r="A44" s="2">
        <v>40</v>
      </c>
      <c r="B44" s="2">
        <v>1.02</v>
      </c>
      <c r="C44" s="2">
        <v>0.98099999999999998</v>
      </c>
      <c r="D44" s="2">
        <v>0.95299999999999996</v>
      </c>
      <c r="E44" s="2">
        <v>0.96799999999999997</v>
      </c>
      <c r="F44" s="2">
        <v>0.98799999999999999</v>
      </c>
      <c r="G44" s="2">
        <v>1.0069999999999999</v>
      </c>
      <c r="H44" s="2">
        <v>1.022</v>
      </c>
      <c r="I44" s="2">
        <v>0.997</v>
      </c>
      <c r="J44" s="2">
        <v>0.95299999999999996</v>
      </c>
      <c r="K44" s="2">
        <v>0.997</v>
      </c>
      <c r="L44" s="2">
        <v>0.98199999999999998</v>
      </c>
      <c r="M44" s="2">
        <v>1.004</v>
      </c>
      <c r="N44" s="2">
        <v>1.0389999999999999</v>
      </c>
      <c r="O44" s="2">
        <v>0.98699999999999999</v>
      </c>
      <c r="P44" s="2">
        <v>1.0189999999999999</v>
      </c>
      <c r="Q44" s="2">
        <v>0.995</v>
      </c>
      <c r="R44" s="2">
        <v>0.97899999999999998</v>
      </c>
      <c r="S44" s="2">
        <v>0.999</v>
      </c>
      <c r="T44" s="2">
        <v>0.997</v>
      </c>
      <c r="U44" s="2">
        <v>1.002</v>
      </c>
      <c r="X44" s="19">
        <f t="shared" si="0"/>
        <v>22</v>
      </c>
      <c r="Y44" s="24">
        <f t="shared" si="2"/>
        <v>0.99444999999999983</v>
      </c>
      <c r="Z44" s="2">
        <f t="shared" si="1"/>
        <v>45</v>
      </c>
      <c r="AE44" s="2">
        <v>18</v>
      </c>
      <c r="AF44" s="2">
        <v>1.0109999999999999</v>
      </c>
      <c r="AG44" s="2">
        <v>0.98699999999999999</v>
      </c>
      <c r="AH44" s="2">
        <v>1.0009999999999999</v>
      </c>
      <c r="AI44" s="2">
        <v>0.99</v>
      </c>
      <c r="AJ44" s="2">
        <v>1.014</v>
      </c>
      <c r="AK44" s="2">
        <v>0.98399999999999999</v>
      </c>
      <c r="AL44" s="2">
        <v>1.026</v>
      </c>
      <c r="AM44" s="2">
        <v>0.99299999999999999</v>
      </c>
      <c r="AN44" s="2">
        <v>1.0069999999999999</v>
      </c>
      <c r="AO44" s="2">
        <v>0.99399999999999999</v>
      </c>
      <c r="AP44" s="2">
        <v>0.95599999999999996</v>
      </c>
      <c r="AQ44" s="2">
        <v>0.98899999999999999</v>
      </c>
      <c r="AR44" s="2">
        <v>0.95899999999999996</v>
      </c>
      <c r="AS44" s="2">
        <v>1.0269999999999999</v>
      </c>
      <c r="AT44" s="2">
        <v>0.95799999999999996</v>
      </c>
      <c r="AU44" s="2">
        <v>1.006</v>
      </c>
      <c r="AV44" s="2">
        <v>1.0089999999999999</v>
      </c>
      <c r="AW44" s="2">
        <v>1.0149999999999999</v>
      </c>
      <c r="AX44" s="2">
        <v>0.99099999999999999</v>
      </c>
      <c r="AY44" s="2">
        <v>1.002</v>
      </c>
      <c r="AZ44" s="19">
        <v>22</v>
      </c>
      <c r="BA44" s="24">
        <v>0.99594999999999989</v>
      </c>
      <c r="BB44" s="2">
        <v>40</v>
      </c>
      <c r="CA44" s="19"/>
      <c r="CB44" s="24"/>
    </row>
    <row r="45" spans="1:80" x14ac:dyDescent="0.2">
      <c r="A45" s="2">
        <v>41</v>
      </c>
      <c r="B45" s="2">
        <v>1.0409999999999999</v>
      </c>
      <c r="C45" s="2">
        <v>0.998</v>
      </c>
      <c r="D45" s="2">
        <v>0.99399999999999999</v>
      </c>
      <c r="E45" s="2">
        <v>0.99399999999999999</v>
      </c>
      <c r="F45" s="2">
        <v>0.98099999999999998</v>
      </c>
      <c r="G45" s="2">
        <v>0.995</v>
      </c>
      <c r="H45" s="2">
        <v>0.98099999999999998</v>
      </c>
      <c r="I45" s="2">
        <v>1.01</v>
      </c>
      <c r="J45" s="2">
        <v>0.97899999999999998</v>
      </c>
      <c r="K45" s="2">
        <v>1.0069999999999999</v>
      </c>
      <c r="L45" s="2">
        <v>1.0029999999999999</v>
      </c>
      <c r="M45" s="2">
        <v>1.0309999999999999</v>
      </c>
      <c r="N45" s="2">
        <v>1.026</v>
      </c>
      <c r="O45" s="2">
        <v>0.97399999999999998</v>
      </c>
      <c r="P45" s="2">
        <v>0.98899999999999999</v>
      </c>
      <c r="Q45" s="2">
        <v>0.97399999999999998</v>
      </c>
      <c r="R45" s="2">
        <v>0.98399999999999999</v>
      </c>
      <c r="S45" s="2">
        <v>0.99099999999999999</v>
      </c>
      <c r="T45" s="2">
        <v>0.95899999999999996</v>
      </c>
      <c r="U45" s="2">
        <v>1.008</v>
      </c>
      <c r="X45" s="19">
        <f t="shared" si="0"/>
        <v>20</v>
      </c>
      <c r="Y45" s="24">
        <f t="shared" si="2"/>
        <v>0.99594999999999989</v>
      </c>
      <c r="Z45" s="2">
        <f t="shared" si="1"/>
        <v>40</v>
      </c>
      <c r="AE45" s="2">
        <v>41</v>
      </c>
      <c r="AF45" s="2">
        <v>1.0409999999999999</v>
      </c>
      <c r="AG45" s="2">
        <v>0.998</v>
      </c>
      <c r="AH45" s="2">
        <v>0.99399999999999999</v>
      </c>
      <c r="AI45" s="2">
        <v>0.99399999999999999</v>
      </c>
      <c r="AJ45" s="2">
        <v>0.98099999999999998</v>
      </c>
      <c r="AK45" s="2">
        <v>0.995</v>
      </c>
      <c r="AL45" s="2">
        <v>0.98099999999999998</v>
      </c>
      <c r="AM45" s="2">
        <v>1.01</v>
      </c>
      <c r="AN45" s="2">
        <v>0.97899999999999998</v>
      </c>
      <c r="AO45" s="2">
        <v>1.0069999999999999</v>
      </c>
      <c r="AP45" s="2">
        <v>1.0029999999999999</v>
      </c>
      <c r="AQ45" s="2">
        <v>1.0309999999999999</v>
      </c>
      <c r="AR45" s="2">
        <v>1.026</v>
      </c>
      <c r="AS45" s="2">
        <v>0.97399999999999998</v>
      </c>
      <c r="AT45" s="2">
        <v>0.98899999999999999</v>
      </c>
      <c r="AU45" s="2">
        <v>0.97399999999999998</v>
      </c>
      <c r="AV45" s="2">
        <v>0.98399999999999999</v>
      </c>
      <c r="AW45" s="2">
        <v>0.99099999999999999</v>
      </c>
      <c r="AX45" s="2">
        <v>0.95899999999999996</v>
      </c>
      <c r="AY45" s="2">
        <v>1.008</v>
      </c>
      <c r="AZ45" s="19">
        <v>20</v>
      </c>
      <c r="BA45" s="24">
        <v>0.99594999999999989</v>
      </c>
      <c r="BB45" s="2">
        <v>40</v>
      </c>
      <c r="CA45" s="19"/>
      <c r="CB45" s="24"/>
    </row>
    <row r="46" spans="1:80" x14ac:dyDescent="0.2">
      <c r="A46" s="2">
        <v>42</v>
      </c>
      <c r="B46" s="2">
        <v>0.95499999999999996</v>
      </c>
      <c r="C46" s="2">
        <v>1</v>
      </c>
      <c r="D46" s="2">
        <v>1.006</v>
      </c>
      <c r="E46" s="2">
        <v>1.0069999999999999</v>
      </c>
      <c r="F46" s="2">
        <v>1.0169999999999999</v>
      </c>
      <c r="G46" s="2">
        <v>1.002</v>
      </c>
      <c r="H46" s="2">
        <v>1.018</v>
      </c>
      <c r="I46" s="2">
        <v>0.98799999999999999</v>
      </c>
      <c r="J46" s="2">
        <v>1.0149999999999999</v>
      </c>
      <c r="K46" s="2">
        <v>0.99199999999999999</v>
      </c>
      <c r="L46" s="2">
        <v>0.99399999999999999</v>
      </c>
      <c r="M46" s="2">
        <v>0.97</v>
      </c>
      <c r="N46" s="2">
        <v>0.97699999999999998</v>
      </c>
      <c r="O46" s="2">
        <v>1.03</v>
      </c>
      <c r="P46" s="2">
        <v>1.01</v>
      </c>
      <c r="Q46" s="2">
        <v>1.024</v>
      </c>
      <c r="R46" s="2">
        <v>1.014</v>
      </c>
      <c r="S46" s="2">
        <v>1.0049999999999999</v>
      </c>
      <c r="T46" s="2">
        <v>1.04</v>
      </c>
      <c r="U46" s="2">
        <v>0.99099999999999999</v>
      </c>
      <c r="X46" s="19">
        <f t="shared" si="0"/>
        <v>31</v>
      </c>
      <c r="Y46" s="24">
        <f t="shared" si="2"/>
        <v>1.0027499999999998</v>
      </c>
      <c r="Z46" s="2">
        <f t="shared" si="1"/>
        <v>14</v>
      </c>
      <c r="AE46" s="2">
        <v>2</v>
      </c>
      <c r="AF46" s="2">
        <v>0.98599999999999999</v>
      </c>
      <c r="AG46" s="2">
        <v>0.97699999999999998</v>
      </c>
      <c r="AH46" s="2">
        <v>0.98899999999999999</v>
      </c>
      <c r="AI46" s="2">
        <v>1.012</v>
      </c>
      <c r="AJ46" s="2">
        <v>1.0049999999999999</v>
      </c>
      <c r="AK46" s="2">
        <v>0.96799999999999997</v>
      </c>
      <c r="AL46" s="2">
        <v>0.997</v>
      </c>
      <c r="AM46" s="2">
        <v>1.0069999999999999</v>
      </c>
      <c r="AN46" s="2">
        <v>1.008</v>
      </c>
      <c r="AO46" s="2">
        <v>1.036</v>
      </c>
      <c r="AP46" s="2">
        <v>0.97899999999999998</v>
      </c>
      <c r="AQ46" s="2">
        <v>0.98599999999999999</v>
      </c>
      <c r="AR46" s="2">
        <v>0.96899999999999997</v>
      </c>
      <c r="AS46" s="2">
        <v>0.99199999999999999</v>
      </c>
      <c r="AT46" s="2">
        <v>1.008</v>
      </c>
      <c r="AU46" s="2">
        <v>0.96899999999999997</v>
      </c>
      <c r="AV46" s="2">
        <v>1.012</v>
      </c>
      <c r="AW46" s="2">
        <v>1.036</v>
      </c>
      <c r="AX46" s="2">
        <v>0.99299999999999999</v>
      </c>
      <c r="AY46" s="2">
        <v>0.97299999999999998</v>
      </c>
      <c r="AZ46" s="19">
        <v>44</v>
      </c>
      <c r="BA46" s="24">
        <v>0.99509999999999965</v>
      </c>
      <c r="BB46" s="2">
        <v>42</v>
      </c>
      <c r="CA46" s="19"/>
      <c r="CB46" s="24"/>
    </row>
    <row r="47" spans="1:80" x14ac:dyDescent="0.2">
      <c r="A47" s="2">
        <v>43</v>
      </c>
      <c r="B47" s="2">
        <v>0.98799999999999999</v>
      </c>
      <c r="C47" s="2">
        <v>0.96099999999999997</v>
      </c>
      <c r="D47" s="2">
        <v>0.98899999999999999</v>
      </c>
      <c r="E47" s="2">
        <v>0.98699999999999999</v>
      </c>
      <c r="F47" s="2">
        <v>0.99099999999999999</v>
      </c>
      <c r="G47" s="2">
        <v>1.014</v>
      </c>
      <c r="H47" s="2">
        <v>1.0309999999999999</v>
      </c>
      <c r="I47" s="2">
        <v>1.012</v>
      </c>
      <c r="J47" s="2">
        <v>1.0249999999999999</v>
      </c>
      <c r="K47" s="2">
        <v>1.022</v>
      </c>
      <c r="L47" s="2">
        <v>1.0269999999999999</v>
      </c>
      <c r="M47" s="2">
        <v>1.01</v>
      </c>
      <c r="N47" s="2">
        <v>1.0269999999999999</v>
      </c>
      <c r="O47" s="2">
        <v>1.0469999999999999</v>
      </c>
      <c r="P47" s="2">
        <v>0.95399999999999996</v>
      </c>
      <c r="Q47" s="2">
        <v>1.026</v>
      </c>
      <c r="R47" s="2">
        <v>1.0269999999999999</v>
      </c>
      <c r="S47" s="2">
        <v>0.99399999999999999</v>
      </c>
      <c r="T47" s="2">
        <v>0.98299999999999998</v>
      </c>
      <c r="U47" s="2">
        <v>1.0129999999999999</v>
      </c>
      <c r="X47" s="19">
        <f t="shared" si="0"/>
        <v>17</v>
      </c>
      <c r="Y47" s="24">
        <f t="shared" si="2"/>
        <v>1.0064</v>
      </c>
      <c r="Z47" s="2">
        <f t="shared" si="1"/>
        <v>4</v>
      </c>
      <c r="AE47" s="2">
        <v>14</v>
      </c>
      <c r="AF47" s="2">
        <v>1.006</v>
      </c>
      <c r="AG47" s="2">
        <v>0.96299999999999997</v>
      </c>
      <c r="AH47" s="2">
        <v>0.98799999999999999</v>
      </c>
      <c r="AI47" s="2">
        <v>0.98699999999999999</v>
      </c>
      <c r="AJ47" s="2">
        <v>1.0189999999999999</v>
      </c>
      <c r="AK47" s="2">
        <v>1.0229999999999999</v>
      </c>
      <c r="AL47" s="2">
        <v>1.0129999999999999</v>
      </c>
      <c r="AM47" s="2">
        <v>1.0069999999999999</v>
      </c>
      <c r="AN47" s="2">
        <v>0.98099999999999998</v>
      </c>
      <c r="AO47" s="2">
        <v>0.995</v>
      </c>
      <c r="AP47" s="2">
        <v>0.98799999999999999</v>
      </c>
      <c r="AQ47" s="2">
        <v>1.0029999999999999</v>
      </c>
      <c r="AR47" s="2">
        <v>1.02</v>
      </c>
      <c r="AS47" s="2">
        <v>0.98599999999999999</v>
      </c>
      <c r="AT47" s="2">
        <v>0.95299999999999996</v>
      </c>
      <c r="AU47" s="2">
        <v>0.96899999999999997</v>
      </c>
      <c r="AV47" s="2">
        <v>0.995</v>
      </c>
      <c r="AW47" s="2">
        <v>0.99299999999999999</v>
      </c>
      <c r="AX47" s="2">
        <v>0.98099999999999998</v>
      </c>
      <c r="AY47" s="2">
        <v>1.024</v>
      </c>
      <c r="AZ47" s="19">
        <v>10</v>
      </c>
      <c r="BA47" s="24">
        <v>0.99469999999999992</v>
      </c>
      <c r="BB47" s="2">
        <v>43</v>
      </c>
      <c r="CA47" s="19"/>
      <c r="CB47" s="24"/>
    </row>
    <row r="48" spans="1:80" x14ac:dyDescent="0.2">
      <c r="A48" s="2">
        <v>44</v>
      </c>
      <c r="B48" s="2">
        <v>1.0089999999999999</v>
      </c>
      <c r="C48" s="2">
        <v>1.0389999999999999</v>
      </c>
      <c r="D48" s="2">
        <v>1.008</v>
      </c>
      <c r="E48" s="2">
        <v>1.012</v>
      </c>
      <c r="F48" s="2">
        <v>1.0129999999999999</v>
      </c>
      <c r="G48" s="2">
        <v>0.98399999999999999</v>
      </c>
      <c r="H48" s="2">
        <v>0.96499999999999997</v>
      </c>
      <c r="I48" s="2">
        <v>0.99</v>
      </c>
      <c r="J48" s="2">
        <v>0.97499999999999998</v>
      </c>
      <c r="K48" s="2">
        <v>0.98099999999999998</v>
      </c>
      <c r="L48" s="2">
        <v>0.97599999999999998</v>
      </c>
      <c r="M48" s="2">
        <v>0.99</v>
      </c>
      <c r="N48" s="2">
        <v>0.97099999999999997</v>
      </c>
      <c r="O48" s="2">
        <v>0.95399999999999996</v>
      </c>
      <c r="P48" s="2">
        <v>1.046</v>
      </c>
      <c r="Q48" s="2">
        <v>0.98399999999999999</v>
      </c>
      <c r="R48" s="2">
        <v>0.97499999999999998</v>
      </c>
      <c r="S48" s="2">
        <v>1.01</v>
      </c>
      <c r="T48" s="2">
        <v>1.0189999999999999</v>
      </c>
      <c r="U48" s="2">
        <v>0.99</v>
      </c>
      <c r="X48" s="19">
        <f t="shared" si="0"/>
        <v>33</v>
      </c>
      <c r="Y48" s="24">
        <f>AVERAGE(B48:U48)</f>
        <v>0.99454999999999993</v>
      </c>
      <c r="Z48" s="2">
        <f t="shared" si="1"/>
        <v>44</v>
      </c>
      <c r="AE48" s="2">
        <v>44</v>
      </c>
      <c r="AF48" s="2">
        <v>1.0089999999999999</v>
      </c>
      <c r="AG48" s="2">
        <v>1.0389999999999999</v>
      </c>
      <c r="AH48" s="2">
        <v>1.008</v>
      </c>
      <c r="AI48" s="2">
        <v>1.012</v>
      </c>
      <c r="AJ48" s="2">
        <v>1.0129999999999999</v>
      </c>
      <c r="AK48" s="2">
        <v>0.98399999999999999</v>
      </c>
      <c r="AL48" s="2">
        <v>0.96499999999999997</v>
      </c>
      <c r="AM48" s="2">
        <v>0.99</v>
      </c>
      <c r="AN48" s="2">
        <v>0.97499999999999998</v>
      </c>
      <c r="AO48" s="2">
        <v>0.98099999999999998</v>
      </c>
      <c r="AP48" s="2">
        <v>0.97599999999999998</v>
      </c>
      <c r="AQ48" s="2">
        <v>0.99</v>
      </c>
      <c r="AR48" s="2">
        <v>0.97099999999999997</v>
      </c>
      <c r="AS48" s="2">
        <v>0.95399999999999996</v>
      </c>
      <c r="AT48" s="2">
        <v>1.046</v>
      </c>
      <c r="AU48" s="2">
        <v>0.98399999999999999</v>
      </c>
      <c r="AV48" s="2">
        <v>0.97499999999999998</v>
      </c>
      <c r="AW48" s="2">
        <v>1.01</v>
      </c>
      <c r="AX48" s="2">
        <v>1.0189999999999999</v>
      </c>
      <c r="AY48" s="2">
        <v>0.99</v>
      </c>
      <c r="AZ48" s="19">
        <v>33</v>
      </c>
      <c r="BA48" s="24">
        <v>0.99454999999999993</v>
      </c>
      <c r="BB48" s="2">
        <v>44</v>
      </c>
      <c r="CA48" s="19"/>
      <c r="CB48" s="24"/>
    </row>
    <row r="49" spans="1:80" x14ac:dyDescent="0.2">
      <c r="A49" s="2">
        <v>45</v>
      </c>
      <c r="B49" s="2">
        <v>0.98</v>
      </c>
      <c r="C49" s="2">
        <v>0.98599999999999999</v>
      </c>
      <c r="D49" s="2">
        <v>1.03</v>
      </c>
      <c r="E49" s="2">
        <v>1.0149999999999999</v>
      </c>
      <c r="F49" s="2">
        <v>1.026</v>
      </c>
      <c r="G49" s="2">
        <v>0.96899999999999997</v>
      </c>
      <c r="H49" s="2">
        <v>0.98299999999999998</v>
      </c>
      <c r="I49" s="2">
        <v>0.98599999999999999</v>
      </c>
      <c r="J49" s="2">
        <v>0.998</v>
      </c>
      <c r="K49" s="2">
        <v>1.024</v>
      </c>
      <c r="L49" s="2">
        <v>1.0249999999999999</v>
      </c>
      <c r="M49" s="2">
        <v>1.016</v>
      </c>
      <c r="N49" s="2">
        <v>0.97199999999999998</v>
      </c>
      <c r="O49" s="2">
        <v>0.999</v>
      </c>
      <c r="P49" s="2">
        <v>1.004</v>
      </c>
      <c r="Q49" s="2">
        <v>1.004</v>
      </c>
      <c r="R49" s="2">
        <v>1.0149999999999999</v>
      </c>
      <c r="S49" s="2">
        <v>0.94599999999999995</v>
      </c>
      <c r="T49" s="2">
        <v>1</v>
      </c>
      <c r="U49" s="2">
        <v>0.99399999999999999</v>
      </c>
      <c r="X49" s="19">
        <f t="shared" si="0"/>
        <v>30</v>
      </c>
      <c r="Y49" s="24">
        <f t="shared" si="2"/>
        <v>0.99860000000000004</v>
      </c>
      <c r="Z49" s="2">
        <f t="shared" si="1"/>
        <v>28</v>
      </c>
      <c r="AE49" s="2">
        <v>40</v>
      </c>
      <c r="AF49" s="2">
        <v>1.02</v>
      </c>
      <c r="AG49" s="2">
        <v>0.98099999999999998</v>
      </c>
      <c r="AH49" s="2">
        <v>0.95299999999999996</v>
      </c>
      <c r="AI49" s="2">
        <v>0.96799999999999997</v>
      </c>
      <c r="AJ49" s="2">
        <v>0.98799999999999999</v>
      </c>
      <c r="AK49" s="2">
        <v>1.0069999999999999</v>
      </c>
      <c r="AL49" s="2">
        <v>1.022</v>
      </c>
      <c r="AM49" s="2">
        <v>0.997</v>
      </c>
      <c r="AN49" s="2">
        <v>0.95299999999999996</v>
      </c>
      <c r="AO49" s="2">
        <v>0.997</v>
      </c>
      <c r="AP49" s="2">
        <v>0.98199999999999998</v>
      </c>
      <c r="AQ49" s="2">
        <v>1.004</v>
      </c>
      <c r="AR49" s="2">
        <v>1.0389999999999999</v>
      </c>
      <c r="AS49" s="2">
        <v>0.98699999999999999</v>
      </c>
      <c r="AT49" s="2">
        <v>1.0189999999999999</v>
      </c>
      <c r="AU49" s="2">
        <v>0.995</v>
      </c>
      <c r="AV49" s="2">
        <v>0.97899999999999998</v>
      </c>
      <c r="AW49" s="2">
        <v>0.999</v>
      </c>
      <c r="AX49" s="2">
        <v>0.997</v>
      </c>
      <c r="AY49" s="2">
        <v>1.002</v>
      </c>
      <c r="AZ49" s="19">
        <v>22</v>
      </c>
      <c r="BA49" s="24">
        <v>0.99444999999999983</v>
      </c>
      <c r="BB49" s="2">
        <v>45</v>
      </c>
      <c r="CA49" s="19"/>
      <c r="CB49" s="24"/>
    </row>
    <row r="50" spans="1:80" x14ac:dyDescent="0.2">
      <c r="A50" s="2">
        <v>46</v>
      </c>
      <c r="B50" s="2">
        <v>1.0209999999999999</v>
      </c>
      <c r="C50" s="2">
        <v>1.0109999999999999</v>
      </c>
      <c r="D50" s="2">
        <v>0.96599999999999997</v>
      </c>
      <c r="E50" s="2">
        <v>0.98699999999999999</v>
      </c>
      <c r="F50" s="2">
        <v>0.97799999999999998</v>
      </c>
      <c r="G50" s="2">
        <v>1.032</v>
      </c>
      <c r="H50" s="2">
        <v>1.0209999999999999</v>
      </c>
      <c r="I50" s="2">
        <v>1.0149999999999999</v>
      </c>
      <c r="J50" s="2">
        <v>1.006</v>
      </c>
      <c r="K50" s="2">
        <v>0.98</v>
      </c>
      <c r="L50" s="2">
        <v>0.97399999999999998</v>
      </c>
      <c r="M50" s="2">
        <v>0.97899999999999998</v>
      </c>
      <c r="N50" s="2">
        <v>1.0229999999999999</v>
      </c>
      <c r="O50" s="2">
        <v>1.004</v>
      </c>
      <c r="P50" s="2">
        <v>0.99299999999999999</v>
      </c>
      <c r="Q50" s="2">
        <v>0.995</v>
      </c>
      <c r="R50" s="2">
        <v>0.98099999999999998</v>
      </c>
      <c r="S50" s="2">
        <v>1.0569999999999999</v>
      </c>
      <c r="T50" s="2">
        <v>1.0009999999999999</v>
      </c>
      <c r="U50" s="2">
        <v>1.004</v>
      </c>
      <c r="X50" s="19">
        <f t="shared" si="0"/>
        <v>21</v>
      </c>
      <c r="Y50" s="24">
        <f t="shared" si="2"/>
        <v>1.0014000000000001</v>
      </c>
      <c r="Z50" s="2">
        <f t="shared" si="1"/>
        <v>21</v>
      </c>
      <c r="AE50" s="2">
        <v>32</v>
      </c>
      <c r="AF50" s="2">
        <v>1.016</v>
      </c>
      <c r="AG50" s="2">
        <v>1</v>
      </c>
      <c r="AH50" s="2">
        <v>0.96799999999999997</v>
      </c>
      <c r="AI50" s="2">
        <v>0.97499999999999998</v>
      </c>
      <c r="AJ50" s="2">
        <v>0.98799999999999999</v>
      </c>
      <c r="AK50" s="2">
        <v>0.95499999999999996</v>
      </c>
      <c r="AL50" s="2">
        <v>0.96799999999999997</v>
      </c>
      <c r="AM50" s="2">
        <v>0.98499999999999999</v>
      </c>
      <c r="AN50" s="2">
        <v>1.0009999999999999</v>
      </c>
      <c r="AO50" s="2">
        <v>1.0289999999999999</v>
      </c>
      <c r="AP50" s="2">
        <v>1.0109999999999999</v>
      </c>
      <c r="AQ50" s="2">
        <v>1.0129999999999999</v>
      </c>
      <c r="AR50" s="2">
        <v>0.97599999999999998</v>
      </c>
      <c r="AS50" s="2">
        <v>1.014</v>
      </c>
      <c r="AT50" s="2">
        <v>1.0169999999999999</v>
      </c>
      <c r="AU50" s="2">
        <v>0.98799999999999999</v>
      </c>
      <c r="AV50" s="2">
        <v>1.0169999999999999</v>
      </c>
      <c r="AW50" s="2">
        <v>0.996</v>
      </c>
      <c r="AX50" s="2">
        <v>0.98199999999999998</v>
      </c>
      <c r="AY50" s="2">
        <v>0.98099999999999998</v>
      </c>
      <c r="AZ50" s="19">
        <v>38</v>
      </c>
      <c r="BA50" s="24">
        <v>0.99399999999999977</v>
      </c>
      <c r="BB50" s="2">
        <v>46</v>
      </c>
      <c r="CA50" s="19"/>
      <c r="CB50" s="24"/>
    </row>
    <row r="51" spans="1:80" x14ac:dyDescent="0.2">
      <c r="A51" s="2">
        <v>47</v>
      </c>
      <c r="B51" s="2">
        <v>0.97799999999999998</v>
      </c>
      <c r="C51" s="2">
        <v>1.012</v>
      </c>
      <c r="D51" s="2">
        <v>1.0089999999999999</v>
      </c>
      <c r="E51" s="2">
        <v>0.97899999999999998</v>
      </c>
      <c r="F51" s="2">
        <v>0.99</v>
      </c>
      <c r="G51" s="2">
        <v>0.98</v>
      </c>
      <c r="H51" s="2">
        <v>1.038</v>
      </c>
      <c r="I51" s="2">
        <v>0.94899999999999995</v>
      </c>
      <c r="J51" s="2">
        <v>0.999</v>
      </c>
      <c r="K51" s="2">
        <v>0.98699999999999999</v>
      </c>
      <c r="L51" s="2">
        <v>0.98099999999999998</v>
      </c>
      <c r="M51" s="2">
        <v>1.0289999999999999</v>
      </c>
      <c r="N51" s="2">
        <v>1.0089999999999999</v>
      </c>
      <c r="O51" s="2">
        <v>0.97799999999999998</v>
      </c>
      <c r="P51" s="2">
        <v>1.0249999999999999</v>
      </c>
      <c r="Q51" s="2">
        <v>1.026</v>
      </c>
      <c r="R51" s="2">
        <v>0.97</v>
      </c>
      <c r="S51" s="2">
        <v>1.004</v>
      </c>
      <c r="T51" s="2">
        <v>1.0169999999999999</v>
      </c>
      <c r="U51" s="2">
        <v>0.96899999999999997</v>
      </c>
      <c r="X51" s="19">
        <f t="shared" si="0"/>
        <v>48</v>
      </c>
      <c r="Y51" s="24">
        <f t="shared" si="2"/>
        <v>0.99645000000000006</v>
      </c>
      <c r="Z51" s="2">
        <f t="shared" si="1"/>
        <v>39</v>
      </c>
      <c r="AE51" s="2">
        <v>37</v>
      </c>
      <c r="AF51" s="2">
        <v>1.0129999999999999</v>
      </c>
      <c r="AG51" s="2">
        <v>0.96899999999999997</v>
      </c>
      <c r="AH51" s="2">
        <v>0.99299999999999999</v>
      </c>
      <c r="AI51" s="2">
        <v>1.03</v>
      </c>
      <c r="AJ51" s="2">
        <v>1.0029999999999999</v>
      </c>
      <c r="AK51" s="2">
        <v>0.98499999999999999</v>
      </c>
      <c r="AL51" s="2">
        <v>0.98599999999999999</v>
      </c>
      <c r="AM51" s="2">
        <v>0.94899999999999995</v>
      </c>
      <c r="AN51" s="2">
        <v>0.98199999999999998</v>
      </c>
      <c r="AO51" s="2">
        <v>0.97899999999999998</v>
      </c>
      <c r="AP51" s="2">
        <v>1.0169999999999999</v>
      </c>
      <c r="AQ51" s="2">
        <v>1.008</v>
      </c>
      <c r="AR51" s="2">
        <v>0.997</v>
      </c>
      <c r="AS51" s="2">
        <v>0.999</v>
      </c>
      <c r="AT51" s="2">
        <v>0.96799999999999997</v>
      </c>
      <c r="AU51" s="2">
        <v>0.998</v>
      </c>
      <c r="AV51" s="2">
        <v>0.98599999999999999</v>
      </c>
      <c r="AW51" s="2">
        <v>1.0049999999999999</v>
      </c>
      <c r="AX51" s="2">
        <v>0.99</v>
      </c>
      <c r="AY51" s="2">
        <v>1.014</v>
      </c>
      <c r="AZ51" s="19">
        <v>16</v>
      </c>
      <c r="BA51" s="24">
        <v>0.99354999999999971</v>
      </c>
      <c r="BB51" s="2">
        <v>47</v>
      </c>
      <c r="CA51" s="19"/>
      <c r="CB51" s="24"/>
    </row>
    <row r="52" spans="1:80" x14ac:dyDescent="0.2">
      <c r="A52" s="2">
        <v>48</v>
      </c>
      <c r="B52" s="2">
        <v>1.02</v>
      </c>
      <c r="C52" s="2">
        <v>0.98899999999999999</v>
      </c>
      <c r="D52" s="2">
        <v>0.999</v>
      </c>
      <c r="E52" s="2">
        <v>1.0209999999999999</v>
      </c>
      <c r="F52" s="2">
        <v>1.008</v>
      </c>
      <c r="G52" s="2">
        <v>1.018</v>
      </c>
      <c r="H52" s="2">
        <v>0.96399999999999997</v>
      </c>
      <c r="I52" s="2">
        <v>1.0509999999999999</v>
      </c>
      <c r="J52" s="2">
        <v>1</v>
      </c>
      <c r="K52" s="2">
        <v>1.0089999999999999</v>
      </c>
      <c r="L52" s="2">
        <v>1.018</v>
      </c>
      <c r="M52" s="2">
        <v>0.97499999999999998</v>
      </c>
      <c r="N52" s="2">
        <v>0.99299999999999999</v>
      </c>
      <c r="O52" s="2">
        <v>1.022</v>
      </c>
      <c r="P52" s="2">
        <v>0.97199999999999998</v>
      </c>
      <c r="Q52" s="2">
        <v>0.97399999999999998</v>
      </c>
      <c r="R52" s="2">
        <v>1.032</v>
      </c>
      <c r="S52" s="2">
        <v>0.99099999999999999</v>
      </c>
      <c r="T52" s="2">
        <v>0.98299999999999998</v>
      </c>
      <c r="U52" s="2">
        <v>1.0309999999999999</v>
      </c>
      <c r="X52" s="19">
        <f t="shared" si="0"/>
        <v>3</v>
      </c>
      <c r="Y52" s="24">
        <f t="shared" si="2"/>
        <v>1.0035000000000001</v>
      </c>
      <c r="Z52" s="2">
        <f t="shared" si="1"/>
        <v>11</v>
      </c>
      <c r="AE52" s="2">
        <v>36</v>
      </c>
      <c r="AF52" s="2">
        <v>1.002</v>
      </c>
      <c r="AG52" s="2">
        <v>0.96699999999999997</v>
      </c>
      <c r="AH52" s="2">
        <v>1.0189999999999999</v>
      </c>
      <c r="AI52" s="2">
        <v>0.96299999999999997</v>
      </c>
      <c r="AJ52" s="2">
        <v>0.99099999999999999</v>
      </c>
      <c r="AK52" s="2">
        <v>0.98499999999999999</v>
      </c>
      <c r="AL52" s="2">
        <v>0.996</v>
      </c>
      <c r="AM52" s="2">
        <v>0.93700000000000006</v>
      </c>
      <c r="AN52" s="2">
        <v>0.98599999999999999</v>
      </c>
      <c r="AO52" s="2">
        <v>1.01</v>
      </c>
      <c r="AP52" s="2">
        <v>0.99199999999999999</v>
      </c>
      <c r="AQ52" s="2">
        <v>1.0009999999999999</v>
      </c>
      <c r="AR52" s="2">
        <v>1.0189999999999999</v>
      </c>
      <c r="AS52" s="2">
        <v>0.998</v>
      </c>
      <c r="AT52" s="2">
        <v>0.98199999999999998</v>
      </c>
      <c r="AU52" s="2">
        <v>1.0349999999999999</v>
      </c>
      <c r="AV52" s="2">
        <v>1</v>
      </c>
      <c r="AW52" s="2">
        <v>1.002</v>
      </c>
      <c r="AX52" s="2">
        <v>0.97399999999999998</v>
      </c>
      <c r="AY52" s="2">
        <v>1.01</v>
      </c>
      <c r="AZ52" s="19">
        <v>19</v>
      </c>
      <c r="BA52" s="24">
        <v>0.99344999999999983</v>
      </c>
      <c r="BB52" s="2">
        <v>48</v>
      </c>
      <c r="CA52" s="19"/>
      <c r="CB52" s="24"/>
    </row>
    <row r="53" spans="1:80" x14ac:dyDescent="0.2">
      <c r="A53" s="2">
        <v>49</v>
      </c>
      <c r="B53" s="2">
        <v>1.0009999999999999</v>
      </c>
      <c r="C53" s="2">
        <v>1.02</v>
      </c>
      <c r="D53" s="2">
        <v>0.97499999999999998</v>
      </c>
      <c r="E53" s="2">
        <v>0.999</v>
      </c>
      <c r="F53" s="2">
        <v>1.014</v>
      </c>
      <c r="G53" s="2">
        <v>1.012</v>
      </c>
      <c r="H53" s="2">
        <v>0.996</v>
      </c>
      <c r="I53" s="2">
        <v>1.046</v>
      </c>
      <c r="J53" s="2">
        <v>1.006</v>
      </c>
      <c r="K53" s="2">
        <v>1.0229999999999999</v>
      </c>
      <c r="L53" s="2">
        <v>0.98699999999999999</v>
      </c>
      <c r="M53" s="2">
        <v>1.006</v>
      </c>
      <c r="N53" s="2">
        <v>0.98599999999999999</v>
      </c>
      <c r="O53" s="2">
        <v>0.997</v>
      </c>
      <c r="P53" s="2">
        <v>1.0029999999999999</v>
      </c>
      <c r="Q53" s="2">
        <v>1.014</v>
      </c>
      <c r="R53" s="2">
        <v>1.0109999999999999</v>
      </c>
      <c r="S53" s="2">
        <v>0.97199999999999998</v>
      </c>
      <c r="T53" s="2">
        <v>0.99</v>
      </c>
      <c r="U53" s="2">
        <v>0.996</v>
      </c>
      <c r="X53" s="19">
        <f t="shared" si="0"/>
        <v>28</v>
      </c>
      <c r="Y53" s="24">
        <f t="shared" si="2"/>
        <v>1.0026999999999999</v>
      </c>
      <c r="Z53" s="2">
        <f t="shared" si="1"/>
        <v>16</v>
      </c>
      <c r="AE53" s="2">
        <v>19</v>
      </c>
      <c r="AF53" s="2">
        <v>0.97799999999999998</v>
      </c>
      <c r="AG53" s="2">
        <v>0.98499999999999999</v>
      </c>
      <c r="AH53" s="2">
        <v>0.96499999999999997</v>
      </c>
      <c r="AI53" s="2">
        <v>1.0169999999999999</v>
      </c>
      <c r="AJ53" s="2">
        <v>1.0089999999999999</v>
      </c>
      <c r="AK53" s="2">
        <v>0.97499999999999998</v>
      </c>
      <c r="AL53" s="2">
        <v>0.98199999999999998</v>
      </c>
      <c r="AM53" s="2">
        <v>1.0189999999999999</v>
      </c>
      <c r="AN53" s="2">
        <v>0.98399999999999999</v>
      </c>
      <c r="AO53" s="2">
        <v>0.99299999999999999</v>
      </c>
      <c r="AP53" s="2">
        <v>0.98799999999999999</v>
      </c>
      <c r="AQ53" s="2">
        <v>0.96399999999999997</v>
      </c>
      <c r="AR53" s="2">
        <v>0.98899999999999999</v>
      </c>
      <c r="AS53" s="2">
        <v>1.0029999999999999</v>
      </c>
      <c r="AT53" s="2">
        <v>0.95699999999999996</v>
      </c>
      <c r="AU53" s="2">
        <v>1.01</v>
      </c>
      <c r="AV53" s="2">
        <v>0.996</v>
      </c>
      <c r="AW53" s="2">
        <v>1.0189999999999999</v>
      </c>
      <c r="AX53" s="2">
        <v>1.0109999999999999</v>
      </c>
      <c r="AY53" s="2">
        <v>1.016</v>
      </c>
      <c r="AZ53" s="19">
        <v>15</v>
      </c>
      <c r="BA53" s="24">
        <v>0.99299999999999999</v>
      </c>
      <c r="BB53" s="2">
        <v>49</v>
      </c>
      <c r="CA53" s="19"/>
      <c r="CB53" s="24"/>
    </row>
    <row r="54" spans="1:80" x14ac:dyDescent="0.2">
      <c r="A54" s="2">
        <v>50</v>
      </c>
      <c r="B54" s="2">
        <v>1.0029999999999999</v>
      </c>
      <c r="C54" s="2">
        <v>0.97599999999999998</v>
      </c>
      <c r="D54" s="2">
        <v>1.026</v>
      </c>
      <c r="E54" s="2">
        <v>0.997</v>
      </c>
      <c r="F54" s="2">
        <v>0.98299999999999998</v>
      </c>
      <c r="G54" s="2">
        <v>0.99</v>
      </c>
      <c r="H54" s="2">
        <v>1</v>
      </c>
      <c r="I54" s="2">
        <v>0.95699999999999996</v>
      </c>
      <c r="J54" s="2">
        <v>0.997</v>
      </c>
      <c r="K54" s="2">
        <v>0.97499999999999998</v>
      </c>
      <c r="L54" s="2">
        <v>1.012</v>
      </c>
      <c r="M54" s="2">
        <v>0.99099999999999999</v>
      </c>
      <c r="N54" s="2">
        <v>1.01</v>
      </c>
      <c r="O54" s="2">
        <v>1.0049999999999999</v>
      </c>
      <c r="P54" s="2">
        <v>0.99399999999999999</v>
      </c>
      <c r="Q54" s="2">
        <v>0.98799999999999999</v>
      </c>
      <c r="R54" s="2">
        <v>0.98799999999999999</v>
      </c>
      <c r="S54" s="2">
        <v>1.0309999999999999</v>
      </c>
      <c r="T54" s="2">
        <v>1.01</v>
      </c>
      <c r="U54" s="2">
        <v>0.999</v>
      </c>
      <c r="X54" s="19">
        <f t="shared" si="0"/>
        <v>26</v>
      </c>
      <c r="Y54" s="24">
        <f t="shared" si="2"/>
        <v>0.99659999999999993</v>
      </c>
      <c r="Z54" s="2">
        <f t="shared" si="1"/>
        <v>38</v>
      </c>
      <c r="AE54" s="2">
        <v>29</v>
      </c>
      <c r="AF54" s="2">
        <v>0.97499999999999998</v>
      </c>
      <c r="AG54" s="2">
        <v>0.98699999999999999</v>
      </c>
      <c r="AH54" s="2">
        <v>1.02</v>
      </c>
      <c r="AI54" s="2">
        <v>0.98199999999999998</v>
      </c>
      <c r="AJ54" s="2">
        <v>0.96</v>
      </c>
      <c r="AK54" s="2">
        <v>1.012</v>
      </c>
      <c r="AL54" s="2">
        <v>0.98299999999999998</v>
      </c>
      <c r="AM54" s="2">
        <v>0.99199999999999999</v>
      </c>
      <c r="AN54" s="2">
        <v>0.96399999999999997</v>
      </c>
      <c r="AO54" s="2">
        <v>1.0129999999999999</v>
      </c>
      <c r="AP54" s="2">
        <v>0.998</v>
      </c>
      <c r="AQ54" s="2">
        <v>0.93899999999999995</v>
      </c>
      <c r="AR54" s="2">
        <v>1</v>
      </c>
      <c r="AS54" s="2">
        <v>1.0049999999999999</v>
      </c>
      <c r="AT54" s="2">
        <v>0.99299999999999999</v>
      </c>
      <c r="AU54" s="2">
        <v>0.96699999999999997</v>
      </c>
      <c r="AV54" s="2">
        <v>1.014</v>
      </c>
      <c r="AW54" s="2">
        <v>0.995</v>
      </c>
      <c r="AX54" s="2">
        <v>0.98499999999999999</v>
      </c>
      <c r="AY54" s="2">
        <v>1.028</v>
      </c>
      <c r="AZ54" s="19">
        <v>6</v>
      </c>
      <c r="BA54" s="24">
        <v>0.99059999999999993</v>
      </c>
      <c r="BB54" s="2">
        <v>50</v>
      </c>
      <c r="CA54" s="19"/>
      <c r="CB54" s="24"/>
    </row>
    <row r="55" spans="1:80" x14ac:dyDescent="0.2">
      <c r="X55" s="19"/>
      <c r="Y55" s="24"/>
    </row>
    <row r="56" spans="1:80" x14ac:dyDescent="0.2">
      <c r="X56" s="19"/>
      <c r="Y56" s="24"/>
    </row>
    <row r="57" spans="1:80" x14ac:dyDescent="0.2">
      <c r="X57" s="19"/>
      <c r="Y57" s="24"/>
    </row>
    <row r="58" spans="1:80" x14ac:dyDescent="0.2">
      <c r="X58" s="19"/>
      <c r="Y58" s="24"/>
    </row>
    <row r="59" spans="1:80" x14ac:dyDescent="0.2">
      <c r="X59" s="19"/>
      <c r="Y59" s="24"/>
    </row>
    <row r="60" spans="1:80" x14ac:dyDescent="0.2">
      <c r="X60" s="19"/>
      <c r="Y60" s="24"/>
    </row>
    <row r="61" spans="1:80" x14ac:dyDescent="0.2">
      <c r="X61" s="19"/>
      <c r="Y61" s="24"/>
    </row>
    <row r="62" spans="1:80" x14ac:dyDescent="0.2">
      <c r="X62" s="19"/>
      <c r="Y62" s="24"/>
    </row>
    <row r="63" spans="1:80" x14ac:dyDescent="0.2">
      <c r="X63" s="19"/>
      <c r="Y63" s="24"/>
    </row>
    <row r="64" spans="1:80" x14ac:dyDescent="0.2">
      <c r="X64" s="19"/>
      <c r="Y64" s="24"/>
    </row>
    <row r="65" spans="24:25" x14ac:dyDescent="0.2">
      <c r="X65" s="19"/>
      <c r="Y65" s="24"/>
    </row>
    <row r="66" spans="24:25" x14ac:dyDescent="0.2">
      <c r="X66" s="19"/>
      <c r="Y66" s="24"/>
    </row>
    <row r="67" spans="24:25" x14ac:dyDescent="0.2">
      <c r="X67" s="19"/>
      <c r="Y67" s="24"/>
    </row>
    <row r="68" spans="24:25" x14ac:dyDescent="0.2">
      <c r="X68" s="19"/>
      <c r="Y68" s="24"/>
    </row>
    <row r="69" spans="24:25" x14ac:dyDescent="0.2">
      <c r="X69" s="19"/>
      <c r="Y69" s="24"/>
    </row>
    <row r="70" spans="24:25" x14ac:dyDescent="0.2">
      <c r="X70" s="19"/>
      <c r="Y70" s="24"/>
    </row>
    <row r="71" spans="24:25" x14ac:dyDescent="0.2">
      <c r="X71" s="19"/>
      <c r="Y71" s="24"/>
    </row>
    <row r="72" spans="24:25" x14ac:dyDescent="0.2">
      <c r="X72" s="19"/>
      <c r="Y72" s="24"/>
    </row>
    <row r="73" spans="24:25" x14ac:dyDescent="0.2">
      <c r="X73" s="19"/>
      <c r="Y73" s="24"/>
    </row>
    <row r="74" spans="24:25" x14ac:dyDescent="0.2">
      <c r="X74" s="19"/>
      <c r="Y74" s="24"/>
    </row>
    <row r="75" spans="24:25" x14ac:dyDescent="0.2">
      <c r="X75" s="19"/>
      <c r="Y75" s="24"/>
    </row>
    <row r="76" spans="24:25" x14ac:dyDescent="0.2">
      <c r="X76" s="19"/>
      <c r="Y76" s="24"/>
    </row>
    <row r="77" spans="24:25" x14ac:dyDescent="0.2">
      <c r="X77" s="19"/>
      <c r="Y77" s="24"/>
    </row>
    <row r="78" spans="24:25" x14ac:dyDescent="0.2">
      <c r="X78" s="19"/>
      <c r="Y78" s="24"/>
    </row>
    <row r="79" spans="24:25" x14ac:dyDescent="0.2">
      <c r="X79" s="19"/>
      <c r="Y79" s="24"/>
    </row>
    <row r="80" spans="24:25" x14ac:dyDescent="0.2">
      <c r="X80" s="19"/>
      <c r="Y80" s="24"/>
    </row>
    <row r="81" spans="24:25" x14ac:dyDescent="0.2">
      <c r="X81" s="19"/>
      <c r="Y81" s="24"/>
    </row>
    <row r="82" spans="24:25" x14ac:dyDescent="0.2">
      <c r="X82" s="19"/>
      <c r="Y82" s="24"/>
    </row>
    <row r="83" spans="24:25" x14ac:dyDescent="0.2">
      <c r="X83" s="19"/>
      <c r="Y83" s="24"/>
    </row>
    <row r="84" spans="24:25" x14ac:dyDescent="0.2">
      <c r="X84" s="19"/>
      <c r="Y84" s="24"/>
    </row>
    <row r="85" spans="24:25" x14ac:dyDescent="0.2">
      <c r="X85" s="19"/>
      <c r="Y85" s="24"/>
    </row>
    <row r="86" spans="24:25" x14ac:dyDescent="0.2">
      <c r="X86" s="19"/>
      <c r="Y86" s="24"/>
    </row>
    <row r="87" spans="24:25" x14ac:dyDescent="0.2">
      <c r="X87" s="19"/>
      <c r="Y87" s="24"/>
    </row>
    <row r="88" spans="24:25" x14ac:dyDescent="0.2">
      <c r="X88" s="19"/>
      <c r="Y88" s="24"/>
    </row>
    <row r="89" spans="24:25" x14ac:dyDescent="0.2">
      <c r="X89" s="19"/>
      <c r="Y89" s="24"/>
    </row>
    <row r="90" spans="24:25" x14ac:dyDescent="0.2">
      <c r="X90" s="19"/>
      <c r="Y90" s="24"/>
    </row>
    <row r="91" spans="24:25" x14ac:dyDescent="0.2">
      <c r="X91" s="19"/>
      <c r="Y91" s="24"/>
    </row>
    <row r="92" spans="24:25" x14ac:dyDescent="0.2">
      <c r="X92" s="19"/>
      <c r="Y92" s="24"/>
    </row>
    <row r="93" spans="24:25" x14ac:dyDescent="0.2">
      <c r="X93" s="19"/>
      <c r="Y93" s="24"/>
    </row>
    <row r="94" spans="24:25" x14ac:dyDescent="0.2">
      <c r="X94" s="19"/>
      <c r="Y94" s="24"/>
    </row>
    <row r="95" spans="24:25" x14ac:dyDescent="0.2">
      <c r="X95" s="19"/>
      <c r="Y95" s="24"/>
    </row>
    <row r="96" spans="24:25" x14ac:dyDescent="0.2">
      <c r="X96" s="19"/>
      <c r="Y96" s="24"/>
    </row>
    <row r="97" spans="1:25" x14ac:dyDescent="0.2">
      <c r="X97" s="19"/>
      <c r="Y97" s="24"/>
    </row>
    <row r="98" spans="1:25" x14ac:dyDescent="0.2">
      <c r="X98" s="19"/>
      <c r="Y98" s="24"/>
    </row>
    <row r="99" spans="1:25" x14ac:dyDescent="0.2">
      <c r="X99" s="19"/>
      <c r="Y99" s="24"/>
    </row>
    <row r="100" spans="1:25" x14ac:dyDescent="0.2">
      <c r="X100" s="19"/>
      <c r="Y100" s="24"/>
    </row>
    <row r="101" spans="1:25" x14ac:dyDescent="0.2">
      <c r="X101" s="19"/>
      <c r="Y101" s="24"/>
    </row>
    <row r="102" spans="1:25" x14ac:dyDescent="0.2">
      <c r="X102" s="19"/>
      <c r="Y102" s="24"/>
    </row>
    <row r="103" spans="1:25" x14ac:dyDescent="0.2">
      <c r="X103" s="19"/>
      <c r="Y103" s="24"/>
    </row>
    <row r="104" spans="1:25" x14ac:dyDescent="0.2">
      <c r="X104" s="19"/>
      <c r="Y104" s="24"/>
    </row>
    <row r="105" spans="1:25" x14ac:dyDescent="0.2">
      <c r="A105" s="2" t="s">
        <v>34</v>
      </c>
      <c r="B105" s="2">
        <v>1</v>
      </c>
      <c r="C105" s="2">
        <v>1</v>
      </c>
      <c r="D105" s="2">
        <v>1</v>
      </c>
      <c r="E105" s="2">
        <v>1</v>
      </c>
      <c r="F105" s="2">
        <v>1</v>
      </c>
      <c r="G105" s="2">
        <v>1</v>
      </c>
      <c r="H105" s="2">
        <v>1</v>
      </c>
      <c r="I105" s="2">
        <v>1</v>
      </c>
      <c r="J105" s="2">
        <v>1</v>
      </c>
      <c r="K105" s="2">
        <v>1</v>
      </c>
      <c r="L105" s="2">
        <v>1</v>
      </c>
      <c r="M105" s="2">
        <v>1</v>
      </c>
      <c r="N105" s="2">
        <v>1</v>
      </c>
      <c r="O105" s="2">
        <v>1</v>
      </c>
      <c r="P105" s="2">
        <v>1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</row>
    <row r="106" spans="1:25" x14ac:dyDescent="0.2">
      <c r="A106" s="2" t="s">
        <v>1</v>
      </c>
      <c r="B106" s="2">
        <v>0.99999159093990497</v>
      </c>
      <c r="C106" s="2">
        <v>1.0000067815000595</v>
      </c>
      <c r="D106" s="2">
        <v>0.99999403227993655</v>
      </c>
      <c r="E106" s="2">
        <v>0.99998755613266932</v>
      </c>
      <c r="F106" s="2">
        <v>1.0000097653601046</v>
      </c>
      <c r="G106" s="2">
        <v>0.99998128305980116</v>
      </c>
      <c r="H106" s="2">
        <v>0.99998019801980442</v>
      </c>
      <c r="I106" s="2">
        <v>1.0000024346697118</v>
      </c>
      <c r="J106" s="2">
        <v>1.0000067815000879</v>
      </c>
      <c r="K106" s="2">
        <v>0.99998942085989362</v>
      </c>
      <c r="L106" s="2">
        <v>1.0000032551200371</v>
      </c>
      <c r="M106" s="2">
        <v>1.0000143374993447</v>
      </c>
      <c r="N106" s="2">
        <v>0.99999837243998413</v>
      </c>
      <c r="O106" s="2">
        <v>1.0000010850400072</v>
      </c>
      <c r="P106" s="2">
        <v>1.0000008137800056</v>
      </c>
      <c r="Q106" s="2">
        <v>1.0000027051885636</v>
      </c>
      <c r="R106" s="2">
        <v>1.0000067815000799</v>
      </c>
      <c r="S106" s="2">
        <v>1.0000160043401733</v>
      </c>
      <c r="T106" s="2">
        <v>1.0000097653601079</v>
      </c>
      <c r="U106" s="2">
        <v>0.9999870150949538</v>
      </c>
    </row>
  </sheetData>
  <sortState ref="BF5:CC54">
    <sortCondition ref="CC5:CC54"/>
  </sortState>
  <hyperlinks>
    <hyperlink ref="H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 7.9 P - Mid C</vt:lpstr>
      <vt:lpstr>Fig 7.10 P - PV</vt:lpstr>
      <vt:lpstr>Fig 7.11 P - NG W</vt:lpstr>
      <vt:lpstr>Fig 7.12 P - NG E</vt:lpstr>
      <vt:lpstr>Electric &amp; Gas Prices</vt:lpstr>
      <vt:lpstr>Forecasts</vt:lpstr>
      <vt:lpstr>MidC Shocks</vt:lpstr>
      <vt:lpstr>PV Shocks</vt:lpstr>
      <vt:lpstr>NG East Shock</vt:lpstr>
      <vt:lpstr>NG West Shocks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2015-03-20T00:39:58Z</dcterms:created>
  <dcterms:modified xsi:type="dcterms:W3CDTF">2017-04-07T18:28:03Z</dcterms:modified>
</cp:coreProperties>
</file>