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2"/>
  </bookViews>
  <sheets>
    <sheet name="Figure 2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7" l="1"/>
  <c r="B29" i="7"/>
  <c r="D4" i="7" s="1"/>
  <c r="H22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5" i="7"/>
  <c r="G4" i="7"/>
  <c r="D5" i="7" l="1"/>
  <c r="E4" i="7"/>
  <c r="F4" i="7" s="1"/>
  <c r="B4" i="7" s="1"/>
  <c r="N12" i="7"/>
  <c r="N13" i="7"/>
  <c r="N14" i="7"/>
  <c r="N15" i="7"/>
  <c r="N16" i="7"/>
  <c r="N17" i="7"/>
  <c r="N18" i="7"/>
  <c r="N19" i="7"/>
  <c r="N20" i="7"/>
  <c r="N21" i="7"/>
  <c r="N22" i="7"/>
  <c r="C4" i="7" l="1"/>
  <c r="E5" i="7"/>
  <c r="F5" i="7" s="1"/>
  <c r="D6" i="7"/>
  <c r="D7" i="7" l="1"/>
  <c r="E6" i="7"/>
  <c r="F6" i="7" s="1"/>
  <c r="C5" i="7"/>
  <c r="B5" i="7"/>
  <c r="C6" i="7" l="1"/>
  <c r="B6" i="7"/>
  <c r="D8" i="7"/>
  <c r="E7" i="7"/>
  <c r="F7" i="7" l="1"/>
  <c r="D9" i="7"/>
  <c r="E8" i="7"/>
  <c r="F8" i="7" s="1"/>
  <c r="B8" i="7" l="1"/>
  <c r="C8" i="7"/>
  <c r="D10" i="7"/>
  <c r="E9" i="7"/>
  <c r="C7" i="7"/>
  <c r="B7" i="7"/>
  <c r="F9" i="7" l="1"/>
  <c r="D11" i="7"/>
  <c r="E10" i="7"/>
  <c r="F10" i="7" s="1"/>
  <c r="B10" i="7" l="1"/>
  <c r="C10" i="7"/>
  <c r="D12" i="7"/>
  <c r="E11" i="7"/>
  <c r="C9" i="7"/>
  <c r="B9" i="7"/>
  <c r="F11" i="7" l="1"/>
  <c r="D13" i="7"/>
  <c r="E12" i="7"/>
  <c r="F12" i="7" s="1"/>
  <c r="B12" i="7" l="1"/>
  <c r="C12" i="7"/>
  <c r="D14" i="7"/>
  <c r="E13" i="7"/>
  <c r="F13" i="7" s="1"/>
  <c r="B11" i="7"/>
  <c r="C11" i="7"/>
  <c r="C13" i="7" l="1"/>
  <c r="B13" i="7"/>
  <c r="D15" i="7"/>
  <c r="E14" i="7"/>
  <c r="F14" i="7" s="1"/>
  <c r="B14" i="7" l="1"/>
  <c r="C14" i="7"/>
  <c r="D16" i="7"/>
  <c r="E15" i="7"/>
  <c r="F15" i="7" s="1"/>
  <c r="D17" i="7" l="1"/>
  <c r="E16" i="7"/>
  <c r="F16" i="7" s="1"/>
  <c r="B15" i="7"/>
  <c r="C15" i="7"/>
  <c r="B16" i="7" l="1"/>
  <c r="C16" i="7"/>
  <c r="D18" i="7"/>
  <c r="E17" i="7"/>
  <c r="F17" i="7" s="1"/>
  <c r="D19" i="7" l="1"/>
  <c r="E18" i="7"/>
  <c r="F18" i="7" s="1"/>
  <c r="C17" i="7"/>
  <c r="B17" i="7"/>
  <c r="B18" i="7" l="1"/>
  <c r="C18" i="7"/>
  <c r="D20" i="7"/>
  <c r="E19" i="7"/>
  <c r="F19" i="7" s="1"/>
  <c r="C19" i="7" l="1"/>
  <c r="B19" i="7"/>
  <c r="D21" i="7"/>
  <c r="E20" i="7"/>
  <c r="F20" i="7" s="1"/>
  <c r="B20" i="7" l="1"/>
  <c r="C20" i="7"/>
  <c r="D22" i="7"/>
  <c r="E21" i="7"/>
  <c r="F21" i="7" s="1"/>
  <c r="E22" i="7" l="1"/>
  <c r="D23" i="7"/>
  <c r="B21" i="7"/>
  <c r="C21" i="7"/>
  <c r="F22" i="7" l="1"/>
  <c r="E23" i="7"/>
  <c r="C22" i="7" l="1"/>
  <c r="C23" i="7" s="1"/>
  <c r="B22" i="7"/>
  <c r="B23" i="7" s="1"/>
  <c r="F23" i="7"/>
</calcChain>
</file>

<file path=xl/sharedStrings.xml><?xml version="1.0" encoding="utf-8"?>
<sst xmlns="http://schemas.openxmlformats.org/spreadsheetml/2006/main" count="33" uniqueCount="32">
  <si>
    <t>Zero</t>
  </si>
  <si>
    <t>High (Direct)</t>
  </si>
  <si>
    <t>Range (Direct)</t>
  </si>
  <si>
    <t>Medium (Direct)</t>
  </si>
  <si>
    <t>Wind capacity (MW):</t>
  </si>
  <si>
    <t>Capacity factor:</t>
  </si>
  <si>
    <t>Source:</t>
  </si>
  <si>
    <t>Hours / year:</t>
  </si>
  <si>
    <t>Annual MWh:</t>
  </si>
  <si>
    <t>Annual MWh</t>
  </si>
  <si>
    <t>Degradation (%/year):</t>
  </si>
  <si>
    <t>Staffell, Ian &amp; Green, Richard. "How does wind farm performance decline with age?" Science Direct, Volume 66, June 2014, Pages 775 - 786. https://www.sciencedirect.com/science/article/pii/S0960148113005727</t>
  </si>
  <si>
    <t>Tons CO2</t>
  </si>
  <si>
    <t>Difference in Benefits b/t Direct High &amp; Updated High ($)</t>
  </si>
  <si>
    <t>TOTAL</t>
  </si>
  <si>
    <t>Lbs CO2</t>
  </si>
  <si>
    <t>Carbon intensity (Lbs/MWh)</t>
  </si>
  <si>
    <t>Difference in Benefits b/t Direct Medium &amp; Updated Medium ($)</t>
  </si>
  <si>
    <t>Difference in Benefits: Jan 16, 2018 filing vs. June 30, 2017 filing</t>
  </si>
  <si>
    <t>Utah Clean Energy Exhibit 3 – Calculation of Change in CO2 Benefits</t>
  </si>
  <si>
    <t>Calculations</t>
  </si>
  <si>
    <t>Assumptions:</t>
  </si>
  <si>
    <t>Docket 17-035-40, second supplemental direct testimony of Rick T. Link, Feb 16 2018, lines 79-80.</t>
  </si>
  <si>
    <t>Docket 17-035-40, second supplemental direct testimony of Cindy A. Crane, Feb 16 2018, line 85.</t>
  </si>
  <si>
    <t>N/A</t>
  </si>
  <si>
    <t>U.S. EPA, Emissions &amp; Generation Resource Integrated Database (eGrid),  2014 Summary Tables. https://www.epa.gov/energy/emissions-generation-resource-integrated-database-egrid</t>
  </si>
  <si>
    <t>Year</t>
  </si>
  <si>
    <t>Difference b/t Direct High &amp; Updated High ($/Ton)</t>
  </si>
  <si>
    <t>Difference b/t Direct Medium &amp; Updated Medium ($/Ton)</t>
  </si>
  <si>
    <t>Updated High CO2</t>
  </si>
  <si>
    <t>Updated Medium CO2</t>
  </si>
  <si>
    <t xml:space="preserve">Source data: Rocky Mountain Power Figure 4-SD CO2 Price Data, Filed January 16,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</si>
</sst>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7"/>
      <color rgb="FF707C8A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5" fillId="0" borderId="0" xfId="0" applyFont="1"/>
    <xf numFmtId="164" fontId="3" fillId="0" borderId="8" xfId="0" applyNumberFormat="1" applyFont="1" applyBorder="1" applyAlignment="1">
      <alignment horizontal="center" wrapText="1"/>
    </xf>
    <xf numFmtId="0" fontId="6" fillId="0" borderId="0" xfId="0" applyFont="1"/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10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8" xfId="0" applyFont="1" applyBorder="1"/>
    <xf numFmtId="164" fontId="3" fillId="0" borderId="13" xfId="0" applyNumberFormat="1" applyFont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15" xfId="0" applyFont="1" applyBorder="1"/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Border="1"/>
    <xf numFmtId="3" fontId="3" fillId="0" borderId="16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" fontId="3" fillId="0" borderId="12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3" fontId="3" fillId="0" borderId="13" xfId="0" applyNumberFormat="1" applyFont="1" applyBorder="1"/>
    <xf numFmtId="3" fontId="3" fillId="0" borderId="8" xfId="0" applyNumberFormat="1" applyFont="1" applyBorder="1"/>
    <xf numFmtId="164" fontId="3" fillId="0" borderId="1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3" fontId="3" fillId="0" borderId="8" xfId="0" applyNumberFormat="1" applyFont="1" applyBorder="1" applyAlignment="1">
      <alignment horizontal="left" wrapText="1"/>
    </xf>
    <xf numFmtId="3" fontId="3" fillId="0" borderId="9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Normal" xfId="0" builtinId="0"/>
    <cellStyle name="Table footer - source-not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14</xdr:col>
          <xdr:colOff>0</xdr:colOff>
          <xdr:row>60</xdr:row>
          <xdr:rowOff>104775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$L$35:$N$46" spid="_x0000_s10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53600" y="10944225"/>
              <a:ext cx="1752600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7"/>
  <sheetViews>
    <sheetView showGridLines="0" tabSelected="1" workbookViewId="0">
      <selection activeCell="D6" sqref="D6"/>
    </sheetView>
  </sheetViews>
  <sheetFormatPr defaultRowHeight="14.4" x14ac:dyDescent="0.3"/>
  <cols>
    <col min="1" max="1" width="16.6640625" customWidth="1"/>
    <col min="2" max="2" width="16.44140625" customWidth="1"/>
    <col min="3" max="3" width="19.88671875" customWidth="1"/>
    <col min="4" max="4" width="10" customWidth="1"/>
    <col min="5" max="5" width="13.88671875" customWidth="1"/>
    <col min="6" max="6" width="11.5546875" customWidth="1"/>
    <col min="7" max="7" width="16.5546875" customWidth="1"/>
    <col min="8" max="8" width="17.33203125" customWidth="1"/>
    <col min="9" max="9" width="12.88671875" customWidth="1"/>
    <col min="10" max="10" width="13.44140625" customWidth="1"/>
    <col min="11" max="11" width="6.5546875" customWidth="1"/>
    <col min="12" max="12" width="9.33203125" customWidth="1"/>
    <col min="13" max="13" width="8.33203125" customWidth="1"/>
    <col min="14" max="14" width="8.6640625" customWidth="1"/>
    <col min="15" max="15" width="12.5546875" customWidth="1"/>
    <col min="16" max="16" width="19.5546875" customWidth="1"/>
    <col min="17" max="17" width="13.88671875" customWidth="1"/>
    <col min="18" max="18" width="47" customWidth="1"/>
  </cols>
  <sheetData>
    <row r="1" spans="1:14" ht="24" thickBot="1" x14ac:dyDescent="0.5">
      <c r="B1" s="9" t="s">
        <v>19</v>
      </c>
    </row>
    <row r="2" spans="1:14" ht="32.25" customHeight="1" x14ac:dyDescent="0.35">
      <c r="A2" s="61" t="s">
        <v>26</v>
      </c>
      <c r="B2" s="54" t="s">
        <v>18</v>
      </c>
      <c r="C2" s="55"/>
      <c r="D2" s="56" t="s">
        <v>20</v>
      </c>
      <c r="E2" s="56"/>
      <c r="F2" s="56"/>
      <c r="G2" s="56"/>
      <c r="H2" s="57"/>
      <c r="I2" s="53" t="s">
        <v>31</v>
      </c>
      <c r="J2" s="54"/>
      <c r="K2" s="54"/>
      <c r="L2" s="54"/>
      <c r="M2" s="54"/>
      <c r="N2" s="55"/>
    </row>
    <row r="3" spans="1:14" ht="39" customHeight="1" thickBot="1" x14ac:dyDescent="0.35">
      <c r="A3" s="62"/>
      <c r="B3" s="46" t="s">
        <v>13</v>
      </c>
      <c r="C3" s="47" t="s">
        <v>17</v>
      </c>
      <c r="D3" s="17" t="s">
        <v>9</v>
      </c>
      <c r="E3" s="18" t="s">
        <v>15</v>
      </c>
      <c r="F3" s="18" t="s">
        <v>12</v>
      </c>
      <c r="G3" s="46" t="s">
        <v>27</v>
      </c>
      <c r="H3" s="47" t="s">
        <v>28</v>
      </c>
      <c r="I3" s="19" t="s">
        <v>29</v>
      </c>
      <c r="J3" s="10" t="s">
        <v>30</v>
      </c>
      <c r="K3" s="10" t="s">
        <v>0</v>
      </c>
      <c r="L3" s="20" t="s">
        <v>3</v>
      </c>
      <c r="M3" s="20" t="s">
        <v>1</v>
      </c>
      <c r="N3" s="7" t="s">
        <v>2</v>
      </c>
    </row>
    <row r="4" spans="1:14" ht="12" customHeight="1" x14ac:dyDescent="0.3">
      <c r="A4" s="21">
        <v>2018</v>
      </c>
      <c r="B4" s="22">
        <f t="shared" ref="B4:B22" si="0">G4*F4</f>
        <v>0</v>
      </c>
      <c r="C4" s="23">
        <f t="shared" ref="C4:C22" si="1">H4*F4</f>
        <v>0</v>
      </c>
      <c r="D4" s="24">
        <f>B29</f>
        <v>4525870.9079999998</v>
      </c>
      <c r="E4" s="25">
        <f t="shared" ref="E4:E22" si="2">D4*$B$31</f>
        <v>4144339990.4556003</v>
      </c>
      <c r="F4" s="25">
        <f>E4*0.0005</f>
        <v>2072169.9952278002</v>
      </c>
      <c r="G4" s="26">
        <f>M4-I4</f>
        <v>0</v>
      </c>
      <c r="H4" s="23">
        <f>L4-J4</f>
        <v>0</v>
      </c>
      <c r="I4" s="27">
        <v>0</v>
      </c>
      <c r="J4" s="26">
        <v>0</v>
      </c>
      <c r="K4" s="22">
        <v>0</v>
      </c>
      <c r="L4" s="26">
        <v>0</v>
      </c>
      <c r="M4" s="26">
        <v>0</v>
      </c>
      <c r="N4" s="28"/>
    </row>
    <row r="5" spans="1:14" ht="12" customHeight="1" x14ac:dyDescent="0.3">
      <c r="A5" s="29">
        <v>2019</v>
      </c>
      <c r="B5" s="30">
        <f t="shared" si="0"/>
        <v>0</v>
      </c>
      <c r="C5" s="31">
        <f t="shared" si="1"/>
        <v>0</v>
      </c>
      <c r="D5" s="32">
        <f t="shared" ref="D5:D22" si="3">D4*(1-($B$30/100))</f>
        <v>4453456.9734720001</v>
      </c>
      <c r="E5" s="33">
        <f t="shared" si="2"/>
        <v>4078030550.6083107</v>
      </c>
      <c r="F5" s="33">
        <f>E5*0.0005</f>
        <v>2039015.2753041554</v>
      </c>
      <c r="G5" s="34">
        <f>M5-I5</f>
        <v>0</v>
      </c>
      <c r="H5" s="31">
        <f t="shared" ref="H5:H22" si="4">L5-J5</f>
        <v>0</v>
      </c>
      <c r="I5" s="35">
        <v>0</v>
      </c>
      <c r="J5" s="34">
        <v>0</v>
      </c>
      <c r="K5" s="30">
        <v>0</v>
      </c>
      <c r="L5" s="34">
        <v>0</v>
      </c>
      <c r="M5" s="34">
        <v>0</v>
      </c>
      <c r="N5" s="36"/>
    </row>
    <row r="6" spans="1:14" ht="12" customHeight="1" x14ac:dyDescent="0.3">
      <c r="A6" s="29">
        <v>2020</v>
      </c>
      <c r="B6" s="30">
        <f t="shared" si="0"/>
        <v>0</v>
      </c>
      <c r="C6" s="31">
        <f t="shared" si="1"/>
        <v>0</v>
      </c>
      <c r="D6" s="32">
        <f t="shared" si="3"/>
        <v>4382201.6618964477</v>
      </c>
      <c r="E6" s="33">
        <f t="shared" si="2"/>
        <v>4012782061.7985773</v>
      </c>
      <c r="F6" s="33">
        <f t="shared" ref="F6:F22" si="5">E6*0.0005</f>
        <v>2006391.0308992886</v>
      </c>
      <c r="G6" s="34">
        <f t="shared" ref="G6:G22" si="6">M6-I6</f>
        <v>0</v>
      </c>
      <c r="H6" s="31">
        <f t="shared" si="4"/>
        <v>0</v>
      </c>
      <c r="I6" s="35">
        <v>0</v>
      </c>
      <c r="J6" s="34">
        <v>0</v>
      </c>
      <c r="K6" s="30">
        <v>0</v>
      </c>
      <c r="L6" s="34">
        <v>0</v>
      </c>
      <c r="M6" s="34">
        <v>0</v>
      </c>
      <c r="N6" s="36"/>
    </row>
    <row r="7" spans="1:14" ht="12" customHeight="1" x14ac:dyDescent="0.3">
      <c r="A7" s="29">
        <v>2021</v>
      </c>
      <c r="B7" s="30">
        <f t="shared" si="0"/>
        <v>0</v>
      </c>
      <c r="C7" s="31">
        <f t="shared" si="1"/>
        <v>0</v>
      </c>
      <c r="D7" s="32">
        <f t="shared" si="3"/>
        <v>4312086.4353061048</v>
      </c>
      <c r="E7" s="33">
        <f t="shared" si="2"/>
        <v>3948577548.8098006</v>
      </c>
      <c r="F7" s="33">
        <f t="shared" si="5"/>
        <v>1974288.7744049004</v>
      </c>
      <c r="G7" s="34">
        <f t="shared" si="6"/>
        <v>0</v>
      </c>
      <c r="H7" s="31">
        <f t="shared" si="4"/>
        <v>0</v>
      </c>
      <c r="I7" s="35">
        <v>0</v>
      </c>
      <c r="J7" s="34">
        <v>0</v>
      </c>
      <c r="K7" s="30">
        <v>0</v>
      </c>
      <c r="L7" s="34">
        <v>0</v>
      </c>
      <c r="M7" s="34">
        <v>0</v>
      </c>
      <c r="N7" s="36"/>
    </row>
    <row r="8" spans="1:14" ht="12" customHeight="1" x14ac:dyDescent="0.3">
      <c r="A8" s="29">
        <v>2022</v>
      </c>
      <c r="B8" s="30">
        <f t="shared" si="0"/>
        <v>0</v>
      </c>
      <c r="C8" s="31">
        <f t="shared" si="1"/>
        <v>0</v>
      </c>
      <c r="D8" s="32">
        <f t="shared" si="3"/>
        <v>4243093.0523412069</v>
      </c>
      <c r="E8" s="33">
        <f t="shared" si="2"/>
        <v>3885400308.0288434</v>
      </c>
      <c r="F8" s="33">
        <f t="shared" si="5"/>
        <v>1942700.1540144216</v>
      </c>
      <c r="G8" s="34">
        <f t="shared" si="6"/>
        <v>0</v>
      </c>
      <c r="H8" s="31">
        <f t="shared" si="4"/>
        <v>0</v>
      </c>
      <c r="I8" s="35">
        <v>0</v>
      </c>
      <c r="J8" s="34">
        <v>0</v>
      </c>
      <c r="K8" s="30">
        <v>0</v>
      </c>
      <c r="L8" s="34">
        <v>0</v>
      </c>
      <c r="M8" s="34">
        <v>0</v>
      </c>
      <c r="N8" s="36"/>
    </row>
    <row r="9" spans="1:14" ht="12" customHeight="1" x14ac:dyDescent="0.3">
      <c r="A9" s="29">
        <v>2023</v>
      </c>
      <c r="B9" s="30">
        <f t="shared" si="0"/>
        <v>0</v>
      </c>
      <c r="C9" s="31">
        <f t="shared" si="1"/>
        <v>0</v>
      </c>
      <c r="D9" s="32">
        <f t="shared" si="3"/>
        <v>4175203.5635037473</v>
      </c>
      <c r="E9" s="33">
        <f t="shared" si="2"/>
        <v>3823233903.1003819</v>
      </c>
      <c r="F9" s="33">
        <f t="shared" si="5"/>
        <v>1911616.951550191</v>
      </c>
      <c r="G9" s="34">
        <f t="shared" si="6"/>
        <v>0</v>
      </c>
      <c r="H9" s="31">
        <f t="shared" si="4"/>
        <v>0</v>
      </c>
      <c r="I9" s="35">
        <v>0</v>
      </c>
      <c r="J9" s="34">
        <v>0</v>
      </c>
      <c r="K9" s="30">
        <v>0</v>
      </c>
      <c r="L9" s="34">
        <v>0</v>
      </c>
      <c r="M9" s="34">
        <v>0</v>
      </c>
      <c r="N9" s="36"/>
    </row>
    <row r="10" spans="1:14" ht="12" customHeight="1" x14ac:dyDescent="0.3">
      <c r="A10" s="29">
        <v>2024</v>
      </c>
      <c r="B10" s="30">
        <f t="shared" si="0"/>
        <v>0</v>
      </c>
      <c r="C10" s="31">
        <f t="shared" si="1"/>
        <v>0</v>
      </c>
      <c r="D10" s="32">
        <f t="shared" si="3"/>
        <v>4108400.3064876874</v>
      </c>
      <c r="E10" s="33">
        <f t="shared" si="2"/>
        <v>3762062160.6507754</v>
      </c>
      <c r="F10" s="33">
        <f t="shared" si="5"/>
        <v>1881031.0803253877</v>
      </c>
      <c r="G10" s="34">
        <f t="shared" si="6"/>
        <v>0</v>
      </c>
      <c r="H10" s="31">
        <f t="shared" si="4"/>
        <v>0</v>
      </c>
      <c r="I10" s="35">
        <v>0</v>
      </c>
      <c r="J10" s="34">
        <v>0</v>
      </c>
      <c r="K10" s="30">
        <v>0</v>
      </c>
      <c r="L10" s="34">
        <v>0</v>
      </c>
      <c r="M10" s="34">
        <v>0</v>
      </c>
      <c r="N10" s="36"/>
    </row>
    <row r="11" spans="1:14" ht="12" customHeight="1" x14ac:dyDescent="0.3">
      <c r="A11" s="29">
        <v>2025</v>
      </c>
      <c r="B11" s="30">
        <f t="shared" si="0"/>
        <v>8755766.8184904158</v>
      </c>
      <c r="C11" s="31">
        <f t="shared" si="1"/>
        <v>6312632.1562102605</v>
      </c>
      <c r="D11" s="32">
        <f t="shared" si="3"/>
        <v>4042665.9015838844</v>
      </c>
      <c r="E11" s="33">
        <f t="shared" si="2"/>
        <v>3701869166.0803633</v>
      </c>
      <c r="F11" s="33">
        <f t="shared" si="5"/>
        <v>1850934.5830401818</v>
      </c>
      <c r="G11" s="34">
        <f t="shared" si="6"/>
        <v>4.730457196444493</v>
      </c>
      <c r="H11" s="31">
        <f t="shared" si="4"/>
        <v>3.4105106760940669</v>
      </c>
      <c r="I11" s="35">
        <v>0</v>
      </c>
      <c r="J11" s="34">
        <v>0</v>
      </c>
      <c r="K11" s="30">
        <v>0</v>
      </c>
      <c r="L11" s="30">
        <v>3.4105106760940669</v>
      </c>
      <c r="M11" s="30">
        <v>4.730457196444493</v>
      </c>
      <c r="N11" s="36">
        <f>M11-L11</f>
        <v>1.3199465203504261</v>
      </c>
    </row>
    <row r="12" spans="1:14" ht="12" customHeight="1" x14ac:dyDescent="0.3">
      <c r="A12" s="29">
        <v>2026</v>
      </c>
      <c r="B12" s="30">
        <f t="shared" si="0"/>
        <v>10705743.499131966</v>
      </c>
      <c r="C12" s="31">
        <f t="shared" si="1"/>
        <v>6996780.0789831532</v>
      </c>
      <c r="D12" s="32">
        <f t="shared" si="3"/>
        <v>3977983.2471585423</v>
      </c>
      <c r="E12" s="33">
        <f t="shared" si="2"/>
        <v>3642639259.4230771</v>
      </c>
      <c r="F12" s="33">
        <f t="shared" si="5"/>
        <v>1821319.6297115386</v>
      </c>
      <c r="G12" s="34">
        <f t="shared" si="6"/>
        <v>5.8780146683136261</v>
      </c>
      <c r="H12" s="31">
        <f t="shared" si="4"/>
        <v>3.8415992255523577</v>
      </c>
      <c r="I12" s="37">
        <v>3.62</v>
      </c>
      <c r="J12" s="34">
        <v>0</v>
      </c>
      <c r="K12" s="30">
        <v>0</v>
      </c>
      <c r="L12" s="30">
        <v>3.8415992255523577</v>
      </c>
      <c r="M12" s="30">
        <v>9.4980146683136262</v>
      </c>
      <c r="N12" s="36">
        <f t="shared" ref="N12:N22" si="7">M12-L12</f>
        <v>5.6564154427612685</v>
      </c>
    </row>
    <row r="13" spans="1:14" ht="12" customHeight="1" x14ac:dyDescent="0.3">
      <c r="A13" s="29">
        <v>2027</v>
      </c>
      <c r="B13" s="34">
        <f t="shared" si="0"/>
        <v>12987671.735973956</v>
      </c>
      <c r="C13" s="31">
        <f t="shared" si="1"/>
        <v>7762647.6264286488</v>
      </c>
      <c r="D13" s="32">
        <f t="shared" si="3"/>
        <v>3914335.5152040054</v>
      </c>
      <c r="E13" s="33">
        <f t="shared" si="2"/>
        <v>3584357031.2723079</v>
      </c>
      <c r="F13" s="33">
        <f t="shared" si="5"/>
        <v>1792178.515636154</v>
      </c>
      <c r="G13" s="34">
        <f t="shared" si="6"/>
        <v>7.2468627553900991</v>
      </c>
      <c r="H13" s="31">
        <f t="shared" si="4"/>
        <v>4.3314031268102831</v>
      </c>
      <c r="I13" s="37">
        <v>7.07</v>
      </c>
      <c r="J13" s="34">
        <v>0</v>
      </c>
      <c r="K13" s="30">
        <v>0</v>
      </c>
      <c r="L13" s="30">
        <v>4.3314031268102831</v>
      </c>
      <c r="M13" s="30">
        <v>14.316862755390099</v>
      </c>
      <c r="N13" s="36">
        <f t="shared" si="7"/>
        <v>9.9854596285798163</v>
      </c>
    </row>
    <row r="14" spans="1:14" ht="12" customHeight="1" x14ac:dyDescent="0.3">
      <c r="A14" s="29">
        <v>2028</v>
      </c>
      <c r="B14" s="34">
        <f t="shared" si="0"/>
        <v>15594174.635384178</v>
      </c>
      <c r="C14" s="31">
        <f t="shared" si="1"/>
        <v>8612347.0356175303</v>
      </c>
      <c r="D14" s="32">
        <f t="shared" si="3"/>
        <v>3851706.1469607414</v>
      </c>
      <c r="E14" s="33">
        <f t="shared" si="2"/>
        <v>3527007318.7719512</v>
      </c>
      <c r="F14" s="33">
        <f t="shared" si="5"/>
        <v>1763503.6593859757</v>
      </c>
      <c r="G14" s="34">
        <f t="shared" si="6"/>
        <v>8.8427231508064033</v>
      </c>
      <c r="H14" s="31">
        <f t="shared" si="4"/>
        <v>4.8836570254785947</v>
      </c>
      <c r="I14" s="37">
        <v>10.34</v>
      </c>
      <c r="J14" s="34">
        <v>0</v>
      </c>
      <c r="K14" s="30">
        <v>0</v>
      </c>
      <c r="L14" s="30">
        <v>4.8836570254785947</v>
      </c>
      <c r="M14" s="30">
        <v>19.182723150806403</v>
      </c>
      <c r="N14" s="36">
        <f t="shared" si="7"/>
        <v>14.299066125327808</v>
      </c>
    </row>
    <row r="15" spans="1:14" ht="12" customHeight="1" x14ac:dyDescent="0.3">
      <c r="A15" s="29">
        <v>2029</v>
      </c>
      <c r="B15" s="34">
        <f t="shared" si="0"/>
        <v>18334955.108101483</v>
      </c>
      <c r="C15" s="31">
        <f t="shared" si="1"/>
        <v>9555054.5421362221</v>
      </c>
      <c r="D15" s="32">
        <f t="shared" si="3"/>
        <v>3790078.8486093692</v>
      </c>
      <c r="E15" s="33">
        <f t="shared" si="2"/>
        <v>3470575201.6715994</v>
      </c>
      <c r="F15" s="33">
        <f t="shared" si="5"/>
        <v>1735287.6008357997</v>
      </c>
      <c r="G15" s="34">
        <f t="shared" si="6"/>
        <v>10.565946013370043</v>
      </c>
      <c r="H15" s="31">
        <f t="shared" si="4"/>
        <v>5.5063232962271149</v>
      </c>
      <c r="I15" s="37">
        <v>13.53</v>
      </c>
      <c r="J15" s="34">
        <v>0</v>
      </c>
      <c r="K15" s="30">
        <v>0</v>
      </c>
      <c r="L15" s="30">
        <v>5.5063232962271149</v>
      </c>
      <c r="M15" s="30">
        <v>24.095946013370042</v>
      </c>
      <c r="N15" s="36">
        <f t="shared" si="7"/>
        <v>18.589622717142927</v>
      </c>
    </row>
    <row r="16" spans="1:14" ht="12" customHeight="1" x14ac:dyDescent="0.3">
      <c r="A16" s="29">
        <v>2030</v>
      </c>
      <c r="B16" s="34">
        <f t="shared" si="0"/>
        <v>16041582.956974177</v>
      </c>
      <c r="C16" s="31">
        <f t="shared" si="1"/>
        <v>2934172.5458097556</v>
      </c>
      <c r="D16" s="32">
        <f t="shared" si="3"/>
        <v>3729437.5870316192</v>
      </c>
      <c r="E16" s="33">
        <f t="shared" si="2"/>
        <v>3415045998.4448538</v>
      </c>
      <c r="F16" s="33">
        <f t="shared" si="5"/>
        <v>1707522.9992224269</v>
      </c>
      <c r="G16" s="34">
        <f t="shared" si="6"/>
        <v>9.3946511785078179</v>
      </c>
      <c r="H16" s="31">
        <f t="shared" si="4"/>
        <v>1.7183795164960713</v>
      </c>
      <c r="I16" s="37">
        <v>16.55</v>
      </c>
      <c r="J16" s="34">
        <v>4.49</v>
      </c>
      <c r="K16" s="30">
        <v>0</v>
      </c>
      <c r="L16" s="30">
        <v>6.2083795164960716</v>
      </c>
      <c r="M16" s="30">
        <v>25.944651178507819</v>
      </c>
      <c r="N16" s="36">
        <f t="shared" si="7"/>
        <v>19.736271662011745</v>
      </c>
    </row>
    <row r="17" spans="1:41" ht="12" customHeight="1" x14ac:dyDescent="0.3">
      <c r="A17" s="29">
        <v>2031</v>
      </c>
      <c r="B17" s="34">
        <f t="shared" si="0"/>
        <v>18305747.085492179</v>
      </c>
      <c r="C17" s="31">
        <f t="shared" si="1"/>
        <v>3461129.8899345831</v>
      </c>
      <c r="D17" s="32">
        <f t="shared" si="3"/>
        <v>3669766.5856391131</v>
      </c>
      <c r="E17" s="33">
        <f t="shared" si="2"/>
        <v>3360405262.4697361</v>
      </c>
      <c r="F17" s="33">
        <f t="shared" si="5"/>
        <v>1680202.6312348682</v>
      </c>
      <c r="G17" s="34">
        <f t="shared" si="6"/>
        <v>10.894963943746674</v>
      </c>
      <c r="H17" s="31">
        <f t="shared" si="4"/>
        <v>2.059947904849321</v>
      </c>
      <c r="I17" s="37">
        <v>17</v>
      </c>
      <c r="J17" s="30">
        <v>4.9400000000000004</v>
      </c>
      <c r="K17" s="30">
        <v>0</v>
      </c>
      <c r="L17" s="30">
        <v>6.9999479048493214</v>
      </c>
      <c r="M17" s="30">
        <v>27.894963943746674</v>
      </c>
      <c r="N17" s="36">
        <f t="shared" si="7"/>
        <v>20.895016038897353</v>
      </c>
    </row>
    <row r="18" spans="1:41" ht="12" customHeight="1" x14ac:dyDescent="0.3">
      <c r="A18" s="29">
        <v>2032</v>
      </c>
      <c r="B18" s="34">
        <f t="shared" si="0"/>
        <v>20878469.657069203</v>
      </c>
      <c r="C18" s="31">
        <f t="shared" si="1"/>
        <v>4071201.8842573678</v>
      </c>
      <c r="D18" s="32">
        <f t="shared" si="3"/>
        <v>3611050.3202688871</v>
      </c>
      <c r="E18" s="33">
        <f t="shared" si="2"/>
        <v>3306638778.2702203</v>
      </c>
      <c r="F18" s="33">
        <f t="shared" si="5"/>
        <v>1653319.3891351102</v>
      </c>
      <c r="G18" s="34">
        <f t="shared" si="6"/>
        <v>12.628213153655214</v>
      </c>
      <c r="H18" s="31">
        <f t="shared" si="4"/>
        <v>2.4624412627176095</v>
      </c>
      <c r="I18" s="37">
        <v>17.420000000000002</v>
      </c>
      <c r="J18" s="30">
        <v>5.43</v>
      </c>
      <c r="K18" s="30">
        <v>0</v>
      </c>
      <c r="L18" s="30">
        <v>7.8924412627176093</v>
      </c>
      <c r="M18" s="30">
        <v>30.048213153655215</v>
      </c>
      <c r="N18" s="36">
        <f t="shared" si="7"/>
        <v>22.155771890937608</v>
      </c>
    </row>
    <row r="19" spans="1:41" ht="12" customHeight="1" x14ac:dyDescent="0.3">
      <c r="A19" s="29">
        <v>2033</v>
      </c>
      <c r="B19" s="34">
        <f t="shared" si="0"/>
        <v>23514318.594343297</v>
      </c>
      <c r="C19" s="31">
        <f t="shared" si="1"/>
        <v>4764648.0484429859</v>
      </c>
      <c r="D19" s="32">
        <f t="shared" si="3"/>
        <v>3553273.5151445847</v>
      </c>
      <c r="E19" s="33">
        <f t="shared" si="2"/>
        <v>3253732557.8178964</v>
      </c>
      <c r="F19" s="33">
        <f t="shared" si="5"/>
        <v>1626866.2789089482</v>
      </c>
      <c r="G19" s="34">
        <f t="shared" si="6"/>
        <v>14.453750071034165</v>
      </c>
      <c r="H19" s="31">
        <f t="shared" si="4"/>
        <v>2.9287275237141062</v>
      </c>
      <c r="I19" s="37">
        <v>17.86</v>
      </c>
      <c r="J19" s="30">
        <v>5.97</v>
      </c>
      <c r="K19" s="30">
        <v>0</v>
      </c>
      <c r="L19" s="30">
        <v>8.8987275237141059</v>
      </c>
      <c r="M19" s="30">
        <v>32.313750071034164</v>
      </c>
      <c r="N19" s="36">
        <f t="shared" si="7"/>
        <v>23.415022547320056</v>
      </c>
    </row>
    <row r="20" spans="1:41" ht="12" customHeight="1" x14ac:dyDescent="0.3">
      <c r="A20" s="29">
        <v>2034</v>
      </c>
      <c r="B20" s="34">
        <f t="shared" si="0"/>
        <v>26458599.359547786</v>
      </c>
      <c r="C20" s="31">
        <f t="shared" si="1"/>
        <v>5544201.2335686507</v>
      </c>
      <c r="D20" s="32">
        <f t="shared" si="3"/>
        <v>3496421.1389022712</v>
      </c>
      <c r="E20" s="33">
        <f t="shared" si="2"/>
        <v>3201672836.8928099</v>
      </c>
      <c r="F20" s="33">
        <f t="shared" si="5"/>
        <v>1600836.4184464049</v>
      </c>
      <c r="G20" s="34">
        <f t="shared" si="6"/>
        <v>16.527984405318303</v>
      </c>
      <c r="H20" s="31">
        <f t="shared" si="4"/>
        <v>3.4633152829876526</v>
      </c>
      <c r="I20" s="37">
        <v>18.3</v>
      </c>
      <c r="J20" s="30">
        <v>6.57</v>
      </c>
      <c r="K20" s="30">
        <v>0</v>
      </c>
      <c r="L20" s="30">
        <v>10.033315282987653</v>
      </c>
      <c r="M20" s="30">
        <v>34.827984405318304</v>
      </c>
      <c r="N20" s="36">
        <f t="shared" si="7"/>
        <v>24.794669122330653</v>
      </c>
      <c r="O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" customHeight="1" x14ac:dyDescent="0.3">
      <c r="A21" s="29">
        <v>2035</v>
      </c>
      <c r="B21" s="34">
        <f t="shared" si="0"/>
        <v>29437349.653845485</v>
      </c>
      <c r="C21" s="31">
        <f t="shared" si="1"/>
        <v>6430947.2534721792</v>
      </c>
      <c r="D21" s="32">
        <f t="shared" si="3"/>
        <v>3440478.4006798347</v>
      </c>
      <c r="E21" s="33">
        <f t="shared" si="2"/>
        <v>3150446071.5025249</v>
      </c>
      <c r="F21" s="33">
        <f t="shared" si="5"/>
        <v>1575223.0357512624</v>
      </c>
      <c r="G21" s="34">
        <f t="shared" si="6"/>
        <v>18.687734362522253</v>
      </c>
      <c r="H21" s="31">
        <f t="shared" si="4"/>
        <v>4.0825629815685769</v>
      </c>
      <c r="I21" s="37">
        <v>18.760000000000002</v>
      </c>
      <c r="J21" s="30">
        <v>7.23</v>
      </c>
      <c r="K21" s="30">
        <v>0</v>
      </c>
      <c r="L21" s="30">
        <v>11.312562981568577</v>
      </c>
      <c r="M21" s="30">
        <v>37.447734362522255</v>
      </c>
      <c r="N21" s="36">
        <f t="shared" si="7"/>
        <v>26.135171380953679</v>
      </c>
    </row>
    <row r="22" spans="1:41" ht="12" customHeight="1" thickBot="1" x14ac:dyDescent="0.35">
      <c r="A22" s="38">
        <v>2036</v>
      </c>
      <c r="B22" s="39">
        <f t="shared" si="0"/>
        <v>29747005.558665052</v>
      </c>
      <c r="C22" s="40">
        <f t="shared" si="1"/>
        <v>7466999.5809303317</v>
      </c>
      <c r="D22" s="41">
        <f t="shared" si="3"/>
        <v>3385430.7462689574</v>
      </c>
      <c r="E22" s="42">
        <f t="shared" si="2"/>
        <v>3100038934.3584843</v>
      </c>
      <c r="F22" s="42">
        <f t="shared" si="5"/>
        <v>1550019.4671792421</v>
      </c>
      <c r="G22" s="39">
        <f t="shared" si="6"/>
        <v>19.191375455947838</v>
      </c>
      <c r="H22" s="40">
        <f t="shared" si="4"/>
        <v>4.8173585809982979</v>
      </c>
      <c r="I22" s="43">
        <v>19.23</v>
      </c>
      <c r="J22" s="44">
        <v>7.95</v>
      </c>
      <c r="K22" s="44">
        <v>0</v>
      </c>
      <c r="L22" s="44">
        <v>12.767358580998298</v>
      </c>
      <c r="M22" s="44">
        <v>38.421375455947839</v>
      </c>
      <c r="N22" s="45">
        <f t="shared" si="7"/>
        <v>25.654016874949541</v>
      </c>
    </row>
    <row r="23" spans="1:41" ht="17.25" customHeight="1" x14ac:dyDescent="0.3">
      <c r="A23" s="2" t="s">
        <v>14</v>
      </c>
      <c r="B23" s="8">
        <f>SUM(B4:B22)</f>
        <v>230761384.66301918</v>
      </c>
      <c r="C23" s="8">
        <f>SUM(C4:C22)</f>
        <v>73912761.875791684</v>
      </c>
      <c r="D23" s="5">
        <f>SUM(D4:D22)</f>
        <v>74662940.854459003</v>
      </c>
      <c r="E23" s="5">
        <f t="shared" ref="E23:F23" si="8">SUM(E4:E22)</f>
        <v>68368854940.428108</v>
      </c>
      <c r="F23" s="5">
        <f t="shared" si="8"/>
        <v>34184427.470214054</v>
      </c>
      <c r="G23" s="6"/>
      <c r="H23" s="6"/>
      <c r="I23" s="6"/>
      <c r="J23" s="6"/>
      <c r="K23" s="6"/>
      <c r="L23" s="6"/>
      <c r="M23" s="6"/>
      <c r="N23" s="6"/>
    </row>
    <row r="25" spans="1:41" ht="18.600000000000001" thickBot="1" x14ac:dyDescent="0.4">
      <c r="A25" s="11" t="s">
        <v>21</v>
      </c>
      <c r="C25" s="3" t="s">
        <v>6</v>
      </c>
    </row>
    <row r="26" spans="1:41" ht="27.75" customHeight="1" x14ac:dyDescent="0.3">
      <c r="A26" s="48" t="s">
        <v>4</v>
      </c>
      <c r="B26" s="12">
        <v>1311</v>
      </c>
      <c r="C26" s="63" t="s">
        <v>23</v>
      </c>
      <c r="D26" s="63"/>
      <c r="E26" s="63"/>
      <c r="F26" s="63"/>
      <c r="G26" s="63"/>
      <c r="H26" s="64"/>
      <c r="I26" s="4"/>
      <c r="J26" s="4"/>
      <c r="K26" s="4"/>
    </row>
    <row r="27" spans="1:41" ht="15" customHeight="1" x14ac:dyDescent="0.3">
      <c r="A27" s="49" t="s">
        <v>7</v>
      </c>
      <c r="B27" s="13">
        <v>8762</v>
      </c>
      <c r="C27" s="58" t="s">
        <v>24</v>
      </c>
      <c r="D27" s="59"/>
      <c r="E27" s="59"/>
      <c r="F27" s="59"/>
      <c r="G27" s="59"/>
      <c r="H27" s="60"/>
    </row>
    <row r="28" spans="1:41" x14ac:dyDescent="0.3">
      <c r="A28" s="49" t="s">
        <v>5</v>
      </c>
      <c r="B28" s="14">
        <v>0.39400000000000002</v>
      </c>
      <c r="C28" s="65" t="s">
        <v>22</v>
      </c>
      <c r="D28" s="65"/>
      <c r="E28" s="65"/>
      <c r="F28" s="65"/>
      <c r="G28" s="65"/>
      <c r="H28" s="66"/>
    </row>
    <row r="29" spans="1:41" ht="15" customHeight="1" x14ac:dyDescent="0.3">
      <c r="A29" s="49" t="s">
        <v>8</v>
      </c>
      <c r="B29" s="13">
        <f>B27*B28*B26</f>
        <v>4525870.9079999998</v>
      </c>
      <c r="C29" s="67" t="s">
        <v>24</v>
      </c>
      <c r="D29" s="67"/>
      <c r="E29" s="67"/>
      <c r="F29" s="67"/>
      <c r="G29" s="67"/>
      <c r="H29" s="68"/>
    </row>
    <row r="30" spans="1:41" ht="29.25" customHeight="1" x14ac:dyDescent="0.3">
      <c r="A30" s="49" t="s">
        <v>10</v>
      </c>
      <c r="B30" s="15">
        <v>1.6</v>
      </c>
      <c r="C30" s="69" t="s">
        <v>11</v>
      </c>
      <c r="D30" s="69"/>
      <c r="E30" s="69"/>
      <c r="F30" s="69"/>
      <c r="G30" s="69"/>
      <c r="H30" s="70"/>
    </row>
    <row r="31" spans="1:41" ht="29.25" customHeight="1" thickBot="1" x14ac:dyDescent="0.35">
      <c r="A31" s="50" t="s">
        <v>16</v>
      </c>
      <c r="B31" s="16">
        <v>915.7</v>
      </c>
      <c r="C31" s="51" t="s">
        <v>25</v>
      </c>
      <c r="D31" s="51"/>
      <c r="E31" s="51"/>
      <c r="F31" s="51"/>
      <c r="G31" s="51"/>
      <c r="H31" s="52"/>
    </row>
    <row r="32" spans="1:41" x14ac:dyDescent="0.3">
      <c r="M32" s="1"/>
      <c r="N32" s="1"/>
      <c r="O32" s="1"/>
    </row>
    <row r="33" spans="12:15" x14ac:dyDescent="0.3">
      <c r="M33" s="1"/>
      <c r="N33" s="1"/>
      <c r="O33" s="1"/>
    </row>
    <row r="34" spans="12:15" x14ac:dyDescent="0.3">
      <c r="M34" s="1"/>
      <c r="N34" s="1"/>
      <c r="O34" s="1"/>
    </row>
    <row r="35" spans="12:15" x14ac:dyDescent="0.3">
      <c r="M35" s="1"/>
      <c r="N35" s="1"/>
      <c r="O35" s="1"/>
    </row>
    <row r="36" spans="12:15" x14ac:dyDescent="0.3">
      <c r="M36" s="1"/>
      <c r="N36" s="1"/>
      <c r="O36" s="1"/>
    </row>
    <row r="37" spans="12:15" x14ac:dyDescent="0.3">
      <c r="M37" s="1"/>
      <c r="N37" s="1"/>
      <c r="O37" s="1"/>
    </row>
    <row r="38" spans="12:15" x14ac:dyDescent="0.3">
      <c r="M38" s="1"/>
      <c r="N38" s="1"/>
      <c r="O38" s="1"/>
    </row>
    <row r="39" spans="12:15" x14ac:dyDescent="0.3">
      <c r="M39" s="1"/>
      <c r="N39" s="1"/>
      <c r="O39" s="1"/>
    </row>
    <row r="40" spans="12:15" x14ac:dyDescent="0.3">
      <c r="M40" s="1"/>
      <c r="N40" s="1"/>
      <c r="O40" s="1"/>
    </row>
    <row r="41" spans="12:15" x14ac:dyDescent="0.3">
      <c r="M41" s="1"/>
      <c r="N41" s="1"/>
      <c r="O41" s="1"/>
    </row>
    <row r="42" spans="12:15" x14ac:dyDescent="0.3">
      <c r="M42" s="1"/>
      <c r="N42" s="1"/>
      <c r="O42" s="1"/>
    </row>
    <row r="43" spans="12:15" x14ac:dyDescent="0.3">
      <c r="M43" s="1"/>
      <c r="N43" s="1"/>
      <c r="O43" s="1"/>
    </row>
    <row r="44" spans="12:15" ht="23.25" customHeight="1" x14ac:dyDescent="0.3">
      <c r="L44" s="1"/>
      <c r="M44" s="1"/>
      <c r="N44" s="1"/>
      <c r="O44" s="1"/>
    </row>
    <row r="45" spans="12:15" x14ac:dyDescent="0.3">
      <c r="L45" s="1"/>
      <c r="M45" s="1"/>
      <c r="N45" s="1"/>
      <c r="O45" s="1"/>
    </row>
    <row r="46" spans="12:15" x14ac:dyDescent="0.3">
      <c r="L46" s="1"/>
      <c r="M46" s="1"/>
      <c r="N46" s="1"/>
      <c r="O46" s="1"/>
    </row>
    <row r="47" spans="12:15" x14ac:dyDescent="0.3">
      <c r="L47" s="1"/>
      <c r="M47" s="1"/>
      <c r="N47" s="1"/>
      <c r="O47" s="1"/>
    </row>
    <row r="48" spans="12:15" x14ac:dyDescent="0.3">
      <c r="L48" s="1"/>
      <c r="M48" s="1"/>
      <c r="N48" s="1"/>
      <c r="O48" s="1"/>
    </row>
    <row r="49" spans="12:15" x14ac:dyDescent="0.3">
      <c r="L49" s="1"/>
      <c r="M49" s="1"/>
      <c r="N49" s="1"/>
      <c r="O49" s="1"/>
    </row>
    <row r="50" spans="12:15" x14ac:dyDescent="0.3">
      <c r="L50" s="1"/>
      <c r="M50" s="1"/>
      <c r="N50" s="1"/>
      <c r="O50" s="1"/>
    </row>
    <row r="51" spans="12:15" x14ac:dyDescent="0.3">
      <c r="L51" s="1"/>
      <c r="M51" s="1"/>
      <c r="N51" s="1"/>
      <c r="O51" s="1"/>
    </row>
    <row r="52" spans="12:15" x14ac:dyDescent="0.3">
      <c r="L52" s="1"/>
      <c r="M52" s="1"/>
      <c r="N52" s="1"/>
      <c r="O52" s="1"/>
    </row>
    <row r="53" spans="12:15" x14ac:dyDescent="0.3">
      <c r="L53" s="1"/>
      <c r="M53" s="1"/>
      <c r="N53" s="1"/>
      <c r="O53" s="1"/>
    </row>
    <row r="54" spans="12:15" x14ac:dyDescent="0.3">
      <c r="L54" s="1"/>
      <c r="M54" s="1"/>
      <c r="N54" s="1"/>
      <c r="O54" s="1"/>
    </row>
    <row r="55" spans="12:15" x14ac:dyDescent="0.3">
      <c r="L55" s="1"/>
      <c r="M55" s="1"/>
      <c r="N55" s="1"/>
      <c r="O55" s="1"/>
    </row>
    <row r="56" spans="12:15" x14ac:dyDescent="0.3">
      <c r="L56" s="1"/>
      <c r="M56" s="1"/>
      <c r="N56" s="1"/>
      <c r="O56" s="1"/>
    </row>
    <row r="57" spans="12:15" x14ac:dyDescent="0.3">
      <c r="L57" s="1"/>
      <c r="M57" s="1"/>
      <c r="N57" s="1"/>
      <c r="O57" s="1"/>
    </row>
    <row r="58" spans="12:15" x14ac:dyDescent="0.3">
      <c r="L58" s="1"/>
      <c r="M58" s="1"/>
      <c r="N58" s="1"/>
      <c r="O58" s="1"/>
    </row>
    <row r="59" spans="12:15" x14ac:dyDescent="0.3">
      <c r="L59" s="1"/>
      <c r="M59" s="1"/>
      <c r="N59" s="1"/>
      <c r="O59" s="1"/>
    </row>
    <row r="60" spans="12:15" x14ac:dyDescent="0.3">
      <c r="L60" s="1"/>
      <c r="M60" s="1"/>
      <c r="N60" s="1"/>
      <c r="O60" s="1"/>
    </row>
    <row r="61" spans="12:15" x14ac:dyDescent="0.3">
      <c r="L61" s="1"/>
      <c r="M61" s="1"/>
      <c r="N61" s="1"/>
      <c r="O61" s="1"/>
    </row>
    <row r="62" spans="12:15" x14ac:dyDescent="0.3">
      <c r="L62" s="1"/>
      <c r="M62" s="1"/>
      <c r="N62" s="1"/>
      <c r="O62" s="1"/>
    </row>
    <row r="63" spans="12:15" x14ac:dyDescent="0.3">
      <c r="L63" s="1"/>
      <c r="M63" s="1"/>
      <c r="N63" s="1"/>
      <c r="O63" s="1"/>
    </row>
    <row r="64" spans="12:15" x14ac:dyDescent="0.3">
      <c r="L64" s="1"/>
      <c r="M64" s="1"/>
      <c r="N64" s="1"/>
      <c r="O64" s="1"/>
    </row>
    <row r="65" spans="12:15" x14ac:dyDescent="0.3">
      <c r="L65" s="1"/>
      <c r="M65" s="1"/>
      <c r="N65" s="1"/>
      <c r="O65" s="1"/>
    </row>
    <row r="66" spans="12:15" x14ac:dyDescent="0.3">
      <c r="L66" s="1"/>
      <c r="M66" s="1"/>
      <c r="N66" s="1"/>
      <c r="O66" s="1"/>
    </row>
    <row r="67" spans="12:15" x14ac:dyDescent="0.3">
      <c r="L67" s="1"/>
      <c r="M67" s="1"/>
      <c r="N67" s="1"/>
      <c r="O67" s="1"/>
    </row>
    <row r="68" spans="12:15" x14ac:dyDescent="0.3">
      <c r="L68" s="1"/>
      <c r="M68" s="1"/>
      <c r="N68" s="1"/>
      <c r="O68" s="1"/>
    </row>
    <row r="69" spans="12:15" x14ac:dyDescent="0.3">
      <c r="L69" s="1"/>
      <c r="M69" s="1"/>
      <c r="N69" s="1"/>
      <c r="O69" s="1"/>
    </row>
    <row r="70" spans="12:15" x14ac:dyDescent="0.3">
      <c r="L70" s="1"/>
      <c r="M70" s="1"/>
      <c r="N70" s="1"/>
      <c r="O70" s="1"/>
    </row>
    <row r="71" spans="12:15" x14ac:dyDescent="0.3">
      <c r="L71" s="1"/>
      <c r="M71" s="1"/>
      <c r="N71" s="1"/>
      <c r="O71" s="1"/>
    </row>
    <row r="72" spans="12:15" x14ac:dyDescent="0.3">
      <c r="L72" s="1"/>
      <c r="M72" s="1"/>
      <c r="N72" s="1"/>
      <c r="O72" s="1"/>
    </row>
    <row r="73" spans="12:15" x14ac:dyDescent="0.3">
      <c r="L73" s="1"/>
      <c r="M73" s="1"/>
      <c r="N73" s="1"/>
      <c r="O73" s="1"/>
    </row>
    <row r="74" spans="12:15" x14ac:dyDescent="0.3">
      <c r="L74" s="1"/>
      <c r="M74" s="1"/>
      <c r="N74" s="1"/>
      <c r="O74" s="1"/>
    </row>
    <row r="75" spans="12:15" x14ac:dyDescent="0.3">
      <c r="L75" s="1"/>
      <c r="M75" s="1"/>
      <c r="N75" s="1"/>
      <c r="O75" s="1"/>
    </row>
    <row r="76" spans="12:15" x14ac:dyDescent="0.3">
      <c r="L76" s="1"/>
      <c r="M76" s="1"/>
      <c r="N76" s="1"/>
      <c r="O76" s="1"/>
    </row>
    <row r="77" spans="12:15" x14ac:dyDescent="0.3">
      <c r="L77" s="1"/>
      <c r="M77" s="1"/>
      <c r="N77" s="1"/>
      <c r="O77" s="1"/>
    </row>
  </sheetData>
  <mergeCells count="10">
    <mergeCell ref="A2:A3"/>
    <mergeCell ref="C26:H26"/>
    <mergeCell ref="C28:H28"/>
    <mergeCell ref="C29:H29"/>
    <mergeCell ref="C30:H30"/>
    <mergeCell ref="C31:H31"/>
    <mergeCell ref="I2:N2"/>
    <mergeCell ref="B2:C2"/>
    <mergeCell ref="D2:H2"/>
    <mergeCell ref="C27:H27"/>
  </mergeCells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2018-01-15T00:52:55Z</dcterms:created>
  <dcterms:modified xsi:type="dcterms:W3CDTF">2018-09-26T22:04:19Z</dcterms:modified>
</cp:coreProperties>
</file>