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55" windowHeight="11520"/>
  </bookViews>
  <sheets>
    <sheet name="Sheet1" sheetId="3" r:id="rId1"/>
  </sheet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A22" i="3"/>
  <c r="A21" i="3"/>
  <c r="A19" i="3"/>
  <c r="A18" i="3"/>
  <c r="A16" i="3"/>
  <c r="A15" i="3"/>
  <c r="C21" i="3"/>
  <c r="C22" i="3" s="1"/>
  <c r="C18" i="3"/>
  <c r="A13" i="3"/>
  <c r="A10" i="3"/>
  <c r="A8" i="3"/>
  <c r="A7" i="3"/>
  <c r="C10" i="3"/>
  <c r="C7" i="3"/>
</calcChain>
</file>

<file path=xl/sharedStrings.xml><?xml version="1.0" encoding="utf-8"?>
<sst xmlns="http://schemas.openxmlformats.org/spreadsheetml/2006/main" count="19" uniqueCount="19">
  <si>
    <t>Overhead at 10.8%</t>
  </si>
  <si>
    <t>Rocky Mountain Power</t>
  </si>
  <si>
    <t>State of Utah</t>
  </si>
  <si>
    <t>Proposed Schedule 137 Customer Generation Meter Fee</t>
  </si>
  <si>
    <t>Cost to Replace a Non-AMI Meter</t>
  </si>
  <si>
    <t>Labor to Exchange Meter</t>
  </si>
  <si>
    <t>Total Cost to Replace a Non-AMI Meter</t>
  </si>
  <si>
    <t>Labor to Re-Program an AMI Meter</t>
  </si>
  <si>
    <t>Line No.</t>
  </si>
  <si>
    <t>Estimated Utah AMI Meters (End of 2021)</t>
  </si>
  <si>
    <t>Estimated Total Utah Meters (End of 2021)</t>
  </si>
  <si>
    <t>AMI Proportion of Meters (End of 2021)</t>
  </si>
  <si>
    <t>Non-AMI Proportion of Meters (End of 2021)</t>
  </si>
  <si>
    <t>Weighted Cost of Metering for New Customer Generators</t>
  </si>
  <si>
    <t>Proposed Customer Generation Meter Fee</t>
  </si>
  <si>
    <t>[1 + 2 + 3]</t>
  </si>
  <si>
    <t>[6 / 7]</t>
  </si>
  <si>
    <t>[(7 - 6) / 7]</t>
  </si>
  <si>
    <t>[4 * 9 + 5 *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</si>
</sst>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2" fillId="0" borderId="1" xfId="0" applyNumberFormat="1" applyFont="1" applyBorder="1"/>
    <xf numFmtId="164" fontId="2" fillId="0" borderId="1" xfId="1" applyNumberFormat="1" applyFont="1" applyBorder="1"/>
    <xf numFmtId="9" fontId="2" fillId="0" borderId="1" xfId="2" applyFont="1" applyBorder="1"/>
    <xf numFmtId="165" fontId="2" fillId="0" borderId="4" xfId="0" applyNumberFormat="1" applyFont="1" applyBorder="1"/>
    <xf numFmtId="0" fontId="2" fillId="0" borderId="0" xfId="0" quotePrefix="1" applyFont="1"/>
    <xf numFmtId="9" fontId="2" fillId="0" borderId="2" xfId="2" applyFont="1" applyBorder="1"/>
    <xf numFmtId="166" fontId="3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/>
  </sheetViews>
  <sheetFormatPr defaultRowHeight="15.75" x14ac:dyDescent="0.25"/>
  <cols>
    <col min="1" max="1" width="8.7109375" style="1" bestFit="1" customWidth="1"/>
    <col min="2" max="2" width="56.42578125" style="1" customWidth="1"/>
    <col min="3" max="3" width="11.7109375" style="1" customWidth="1"/>
    <col min="4" max="4" width="2.42578125" style="1" customWidth="1"/>
    <col min="5" max="5" width="19.42578125" style="1" customWidth="1"/>
    <col min="6" max="16384" width="9.140625" style="1"/>
  </cols>
  <sheetData>
    <row r="1" spans="1:5" x14ac:dyDescent="0.25">
      <c r="A1" s="5" t="s">
        <v>1</v>
      </c>
      <c r="B1" s="5"/>
      <c r="C1" s="4"/>
      <c r="D1" s="4"/>
      <c r="E1" s="4"/>
    </row>
    <row r="2" spans="1:5" x14ac:dyDescent="0.25">
      <c r="A2" s="5" t="s">
        <v>2</v>
      </c>
      <c r="B2" s="5"/>
      <c r="C2" s="4"/>
      <c r="D2" s="4"/>
      <c r="E2" s="4"/>
    </row>
    <row r="3" spans="1:5" x14ac:dyDescent="0.25">
      <c r="A3" s="5" t="s">
        <v>3</v>
      </c>
      <c r="B3" s="5"/>
      <c r="C3" s="4"/>
      <c r="D3" s="4"/>
      <c r="E3" s="4"/>
    </row>
    <row r="5" spans="1:5" x14ac:dyDescent="0.25">
      <c r="A5" s="1" t="s">
        <v>8</v>
      </c>
    </row>
    <row r="6" spans="1:5" x14ac:dyDescent="0.25">
      <c r="A6" s="1">
        <v>1</v>
      </c>
      <c r="B6" s="2" t="s">
        <v>4</v>
      </c>
      <c r="C6" s="3">
        <v>95</v>
      </c>
    </row>
    <row r="7" spans="1:5" x14ac:dyDescent="0.25">
      <c r="A7" s="1">
        <f>A6+1</f>
        <v>2</v>
      </c>
      <c r="B7" s="2" t="s">
        <v>0</v>
      </c>
      <c r="C7" s="3">
        <f>C6*0.108</f>
        <v>10.26</v>
      </c>
    </row>
    <row r="8" spans="1:5" x14ac:dyDescent="0.25">
      <c r="A8" s="1">
        <f>A7+1</f>
        <v>3</v>
      </c>
      <c r="B8" s="2" t="s">
        <v>5</v>
      </c>
      <c r="C8" s="6">
        <v>88</v>
      </c>
    </row>
    <row r="9" spans="1:5" x14ac:dyDescent="0.25">
      <c r="B9" s="2"/>
      <c r="C9" s="3"/>
    </row>
    <row r="10" spans="1:5" x14ac:dyDescent="0.25">
      <c r="A10" s="1">
        <f>A8+1</f>
        <v>4</v>
      </c>
      <c r="B10" s="2" t="s">
        <v>6</v>
      </c>
      <c r="C10" s="6">
        <f>SUM(C6:C8)</f>
        <v>193.26</v>
      </c>
      <c r="E10" s="10" t="s">
        <v>15</v>
      </c>
    </row>
    <row r="11" spans="1:5" x14ac:dyDescent="0.25">
      <c r="B11" s="2"/>
      <c r="C11" s="3"/>
    </row>
    <row r="12" spans="1:5" x14ac:dyDescent="0.25">
      <c r="C12" s="3"/>
    </row>
    <row r="13" spans="1:5" x14ac:dyDescent="0.25">
      <c r="A13" s="1">
        <f>A10+1</f>
        <v>5</v>
      </c>
      <c r="B13" s="2" t="s">
        <v>7</v>
      </c>
      <c r="C13" s="6">
        <v>20</v>
      </c>
    </row>
    <row r="14" spans="1:5" x14ac:dyDescent="0.25">
      <c r="C14" s="3"/>
    </row>
    <row r="15" spans="1:5" x14ac:dyDescent="0.25">
      <c r="A15" s="1">
        <f>A13+1</f>
        <v>6</v>
      </c>
      <c r="B15" s="2" t="s">
        <v>9</v>
      </c>
      <c r="C15" s="7">
        <v>190000</v>
      </c>
    </row>
    <row r="16" spans="1:5" x14ac:dyDescent="0.25">
      <c r="A16" s="1">
        <f>A15+1</f>
        <v>7</v>
      </c>
      <c r="B16" s="2" t="s">
        <v>10</v>
      </c>
      <c r="C16" s="7">
        <v>1000000</v>
      </c>
    </row>
    <row r="17" spans="1:5" x14ac:dyDescent="0.25">
      <c r="C17" s="3"/>
    </row>
    <row r="18" spans="1:5" x14ac:dyDescent="0.25">
      <c r="A18" s="1">
        <f>A16+1</f>
        <v>8</v>
      </c>
      <c r="B18" s="2" t="s">
        <v>11</v>
      </c>
      <c r="C18" s="8">
        <f>C15/C16</f>
        <v>0.19</v>
      </c>
      <c r="E18" s="10" t="s">
        <v>16</v>
      </c>
    </row>
    <row r="19" spans="1:5" x14ac:dyDescent="0.25">
      <c r="A19" s="1">
        <f>A18+1</f>
        <v>9</v>
      </c>
      <c r="B19" s="2" t="s">
        <v>12</v>
      </c>
      <c r="C19" s="11">
        <f>(C16-C15)/C16</f>
        <v>0.81</v>
      </c>
      <c r="E19" s="10" t="s">
        <v>17</v>
      </c>
    </row>
    <row r="20" spans="1:5" x14ac:dyDescent="0.25">
      <c r="C20" s="3"/>
    </row>
    <row r="21" spans="1:5" ht="16.5" thickBot="1" x14ac:dyDescent="0.3">
      <c r="A21" s="1">
        <f>A19+1</f>
        <v>10</v>
      </c>
      <c r="B21" s="2" t="s">
        <v>13</v>
      </c>
      <c r="C21" s="9">
        <f>C10*C19+C13*C18</f>
        <v>160.34060000000002</v>
      </c>
      <c r="E21" s="10" t="s">
        <v>18</v>
      </c>
    </row>
    <row r="22" spans="1:5" ht="16.5" thickBot="1" x14ac:dyDescent="0.3">
      <c r="A22" s="1">
        <f>A21+1</f>
        <v>11</v>
      </c>
      <c r="B22" s="2" t="s">
        <v>14</v>
      </c>
      <c r="C22" s="12">
        <f>ROUND(C21,0)</f>
        <v>160</v>
      </c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2020-02-03T17:05:53Z</dcterms:created>
  <dcterms:modified xsi:type="dcterms:W3CDTF">2020-02-04T15:25:59Z</dcterms:modified>
  <cp:contentStatus/>
</cp:coreProperties>
</file>