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7docs\1703561\"/>
    </mc:Choice>
  </mc:AlternateContent>
  <bookViews>
    <workbookView xWindow="0" yWindow="0" windowWidth="19125" windowHeight="11520"/>
  </bookViews>
  <sheets>
    <sheet name="Avoided T Value " sheetId="1" r:id="rId1"/>
    <sheet name="Avoided D Value 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4" i="2"/>
  <c r="B11" i="1" l="1"/>
  <c r="B9" i="2"/>
  <c r="B1" i="2"/>
  <c r="B2" i="2" s="1"/>
  <c r="B8" i="2" s="1"/>
  <c r="B10" i="2" s="1"/>
  <c r="B11" i="2" s="1"/>
  <c r="B9" i="1"/>
  <c r="B1" i="1"/>
  <c r="B2" i="1" s="1"/>
  <c r="B8" i="1" s="1"/>
  <c r="B10" i="1" s="1"/>
</calcChain>
</file>

<file path=xl/sharedStrings.xml><?xml version="1.0" encoding="utf-8"?>
<sst xmlns="http://schemas.openxmlformats.org/spreadsheetml/2006/main" count="20" uniqueCount="15">
  <si>
    <t>Deferrable T rate ($/kW-year)</t>
    <phoneticPr fontId="0" type="noConversion"/>
  </si>
  <si>
    <t>Deferrable T rate ($/kW-year) inclusive of losses</t>
    <phoneticPr fontId="0" type="noConversion"/>
  </si>
  <si>
    <t>Loss factor (%)</t>
    <phoneticPr fontId="0" type="noConversion"/>
  </si>
  <si>
    <t>CG exports yield (kWh/kWac)</t>
    <phoneticPr fontId="0" type="noConversion"/>
  </si>
  <si>
    <t>Year</t>
  </si>
  <si>
    <t>Effective Capacity Contribution Factor (%)</t>
    <phoneticPr fontId="0" type="noConversion"/>
  </si>
  <si>
    <t>Avoided T Rate ($/kW-year)</t>
    <phoneticPr fontId="0" type="noConversion"/>
  </si>
  <si>
    <t>Per kW CG exports (kWh)</t>
    <phoneticPr fontId="0" type="noConversion"/>
  </si>
  <si>
    <t>Per kW Avoided T Capacity Costs</t>
    <phoneticPr fontId="0" type="noConversion"/>
  </si>
  <si>
    <t>Deferrable D rate ($/kW-year)</t>
    <phoneticPr fontId="0" type="noConversion"/>
  </si>
  <si>
    <t>Deferrable D rate ($/kW-year) inclusive of losses</t>
    <phoneticPr fontId="0" type="noConversion"/>
  </si>
  <si>
    <t>Avoided D Rate ($/kW-year)</t>
    <phoneticPr fontId="0" type="noConversion"/>
  </si>
  <si>
    <t>Avoided T Capacity Cost (cents/kWh)</t>
  </si>
  <si>
    <t>Avoided D Capacity Cost (cents/kWh)</t>
  </si>
  <si>
    <t>Per kW Avoided D Capacity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</si>
</sst>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10" fontId="0" fillId="0" borderId="0" xfId="3" applyNumberFormat="1" applyFont="1" applyAlignment="1">
      <alignment horizontal="right"/>
    </xf>
    <xf numFmtId="0" fontId="0" fillId="0" borderId="0" xfId="0" applyFill="1"/>
    <xf numFmtId="43" fontId="0" fillId="0" borderId="0" xfId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0" fillId="0" borderId="3" xfId="0" applyFill="1" applyBorder="1"/>
    <xf numFmtId="0" fontId="0" fillId="0" borderId="4" xfId="0" applyBorder="1"/>
    <xf numFmtId="2" fontId="0" fillId="0" borderId="0" xfId="3" applyNumberFormat="1" applyFont="1" applyFill="1" applyBorder="1" applyAlignment="1">
      <alignment horizontal="right"/>
    </xf>
    <xf numFmtId="43" fontId="0" fillId="0" borderId="0" xfId="1" applyNumberFormat="1" applyFont="1" applyBorder="1" applyAlignment="1">
      <alignment horizontal="right"/>
    </xf>
    <xf numFmtId="0" fontId="0" fillId="0" borderId="5" xfId="0" applyBorder="1"/>
    <xf numFmtId="44" fontId="0" fillId="0" borderId="6" xfId="2" applyFont="1" applyBorder="1" applyAlignment="1">
      <alignment horizontal="right"/>
    </xf>
    <xf numFmtId="43" fontId="0" fillId="0" borderId="0" xfId="1" applyFont="1" applyAlignment="1"/>
    <xf numFmtId="164" fontId="0" fillId="0" borderId="0" xfId="3" applyNumberFormat="1" applyFont="1" applyAlignment="1"/>
    <xf numFmtId="43" fontId="0" fillId="0" borderId="0" xfId="1" applyFont="1" applyFill="1" applyAlignment="1"/>
    <xf numFmtId="10" fontId="0" fillId="0" borderId="0" xfId="0" applyNumberFormat="1" applyFill="1"/>
    <xf numFmtId="0" fontId="2" fillId="2" borderId="2" xfId="0" applyFont="1" applyFill="1" applyBorder="1"/>
    <xf numFmtId="2" fontId="0" fillId="0" borderId="0" xfId="3" applyNumberFormat="1" applyFont="1" applyFill="1" applyBorder="1" applyAlignment="1"/>
    <xf numFmtId="43" fontId="0" fillId="0" borderId="0" xfId="1" applyNumberFormat="1" applyFont="1" applyBorder="1" applyAlignment="1"/>
    <xf numFmtId="44" fontId="0" fillId="0" borderId="6" xfId="2" applyFont="1" applyBorder="1" applyAlignment="1"/>
    <xf numFmtId="0" fontId="2" fillId="2" borderId="4" xfId="0" applyFont="1" applyFill="1" applyBorder="1"/>
    <xf numFmtId="43" fontId="2" fillId="2" borderId="0" xfId="1" applyFont="1" applyFill="1" applyAlignment="1">
      <alignment horizontal="right"/>
    </xf>
    <xf numFmtId="43" fontId="2" fillId="2" borderId="0" xfId="1" applyFont="1" applyFill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7" sqref="B7"/>
    </sheetView>
  </sheetViews>
  <sheetFormatPr defaultColWidth="10.5703125" defaultRowHeight="15" x14ac:dyDescent="0.25"/>
  <cols>
    <col min="1" max="1" width="42.140625" bestFit="1" customWidth="1"/>
    <col min="2" max="2" width="11.28515625" style="1" bestFit="1" customWidth="1"/>
  </cols>
  <sheetData>
    <row r="1" spans="1:2" x14ac:dyDescent="0.25">
      <c r="A1" t="s">
        <v>0</v>
      </c>
      <c r="B1" s="1">
        <f>32.74</f>
        <v>32.74</v>
      </c>
    </row>
    <row r="2" spans="1:2" x14ac:dyDescent="0.25">
      <c r="A2" t="s">
        <v>1</v>
      </c>
      <c r="B2" s="2">
        <f>B1*(1+B3)</f>
        <v>35.712792</v>
      </c>
    </row>
    <row r="3" spans="1:2" x14ac:dyDescent="0.25">
      <c r="A3" t="s">
        <v>2</v>
      </c>
      <c r="B3" s="3">
        <v>9.0800000000000006E-2</v>
      </c>
    </row>
    <row r="4" spans="1:2" s="4" customFormat="1" x14ac:dyDescent="0.25">
      <c r="A4" s="4" t="s">
        <v>3</v>
      </c>
      <c r="B4" s="5">
        <v>896.27</v>
      </c>
    </row>
    <row r="5" spans="1:2" s="4" customFormat="1" x14ac:dyDescent="0.25">
      <c r="B5" s="6"/>
    </row>
    <row r="6" spans="1:2" ht="16.149999999999999" customHeight="1" x14ac:dyDescent="0.25">
      <c r="A6" s="7" t="s">
        <v>4</v>
      </c>
      <c r="B6" s="8">
        <v>2021</v>
      </c>
    </row>
    <row r="7" spans="1:2" s="4" customFormat="1" x14ac:dyDescent="0.25">
      <c r="A7" s="9" t="s">
        <v>5</v>
      </c>
      <c r="B7" s="1">
        <v>28.96</v>
      </c>
    </row>
    <row r="8" spans="1:2" s="4" customFormat="1" x14ac:dyDescent="0.25">
      <c r="A8" s="10" t="s">
        <v>6</v>
      </c>
      <c r="B8" s="11">
        <f>B2</f>
        <v>35.712792</v>
      </c>
    </row>
    <row r="9" spans="1:2" x14ac:dyDescent="0.25">
      <c r="A9" s="10" t="s">
        <v>7</v>
      </c>
      <c r="B9" s="12">
        <f t="shared" ref="B9" si="0">$B$4</f>
        <v>896.27</v>
      </c>
    </row>
    <row r="10" spans="1:2" x14ac:dyDescent="0.25">
      <c r="A10" s="13" t="s">
        <v>8</v>
      </c>
      <c r="B10" s="14">
        <f>B8*B7/100</f>
        <v>10.3424245632</v>
      </c>
    </row>
    <row r="11" spans="1:2" x14ac:dyDescent="0.25">
      <c r="A11" s="23" t="s">
        <v>12</v>
      </c>
      <c r="B11" s="24">
        <f>B10/B9*100</f>
        <v>1.1539407280395417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ColWidth="10.5703125" defaultRowHeight="15" x14ac:dyDescent="0.25"/>
  <cols>
    <col min="1" max="1" width="42.140625" bestFit="1" customWidth="1"/>
    <col min="2" max="2" width="11.28515625" bestFit="1" customWidth="1"/>
  </cols>
  <sheetData>
    <row r="1" spans="1:2" x14ac:dyDescent="0.25">
      <c r="A1" t="s">
        <v>9</v>
      </c>
      <c r="B1" s="15">
        <f>7.99/6.51*7.91</f>
        <v>9.7082795698924738</v>
      </c>
    </row>
    <row r="2" spans="1:2" x14ac:dyDescent="0.25">
      <c r="A2" t="s">
        <v>10</v>
      </c>
      <c r="B2" s="15">
        <f>B1*(1+B3)</f>
        <v>10.157190417204303</v>
      </c>
    </row>
    <row r="3" spans="1:2" x14ac:dyDescent="0.25">
      <c r="A3" t="s">
        <v>2</v>
      </c>
      <c r="B3" s="16">
        <v>4.6240000000000003E-2</v>
      </c>
    </row>
    <row r="4" spans="1:2" s="4" customFormat="1" x14ac:dyDescent="0.25">
      <c r="A4" s="4" t="s">
        <v>3</v>
      </c>
      <c r="B4" s="17">
        <f>'Avoided T Value '!B4</f>
        <v>896.27</v>
      </c>
    </row>
    <row r="5" spans="1:2" s="4" customFormat="1" x14ac:dyDescent="0.25">
      <c r="B5" s="18"/>
    </row>
    <row r="6" spans="1:2" ht="16.149999999999999" customHeight="1" x14ac:dyDescent="0.25">
      <c r="A6" s="7" t="s">
        <v>4</v>
      </c>
      <c r="B6" s="19">
        <v>2021</v>
      </c>
    </row>
    <row r="7" spans="1:2" s="4" customFormat="1" x14ac:dyDescent="0.25">
      <c r="A7" s="9" t="s">
        <v>5</v>
      </c>
      <c r="B7">
        <f>'Avoided T Value '!B7</f>
        <v>28.96</v>
      </c>
    </row>
    <row r="8" spans="1:2" s="4" customFormat="1" x14ac:dyDescent="0.25">
      <c r="A8" s="10" t="s">
        <v>11</v>
      </c>
      <c r="B8" s="20">
        <f>B2</f>
        <v>10.157190417204303</v>
      </c>
    </row>
    <row r="9" spans="1:2" x14ac:dyDescent="0.25">
      <c r="A9" s="10" t="s">
        <v>7</v>
      </c>
      <c r="B9" s="21">
        <f t="shared" ref="B9" si="0">$B$4</f>
        <v>896.27</v>
      </c>
    </row>
    <row r="10" spans="1:2" x14ac:dyDescent="0.25">
      <c r="A10" s="13" t="s">
        <v>14</v>
      </c>
      <c r="B10" s="22">
        <f>B8*B7/100</f>
        <v>2.9415223448223662</v>
      </c>
    </row>
    <row r="11" spans="1:2" x14ac:dyDescent="0.25">
      <c r="A11" s="23" t="s">
        <v>13</v>
      </c>
      <c r="B11" s="25">
        <f>B10/B9*100</f>
        <v>0.32819600620598327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Avoided T Value </vt:lpstr>
      <vt:lpstr>Avoided D Value </vt:lpstr>
    </vt:vector>
  </TitlesOfParts>
  <Company>Bates White,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Yang</dc:creator>
  <cp:lastModifiedBy>Fred Nass</cp:lastModifiedBy>
  <dcterms:created xsi:type="dcterms:W3CDTF">2021-02-17T21:42:52Z</dcterms:created>
  <dcterms:modified xsi:type="dcterms:W3CDTF">2021-02-23T00:13:08Z</dcterms:modified>
</cp:coreProperties>
</file>